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Summary" sheetId="1" r:id="rId1"/>
    <sheet name="CPT" sheetId="2" r:id="rId2"/>
    <sheet name="WC011" sheetId="3" r:id="rId3"/>
    <sheet name="WC012" sheetId="4" r:id="rId4"/>
    <sheet name="WC013" sheetId="5" r:id="rId5"/>
    <sheet name="WC014" sheetId="6" r:id="rId6"/>
    <sheet name="WC015" sheetId="7" r:id="rId7"/>
    <sheet name="DC1" sheetId="8" r:id="rId8"/>
    <sheet name="WC022" sheetId="9" r:id="rId9"/>
    <sheet name="WC023" sheetId="10" r:id="rId10"/>
    <sheet name="WC024" sheetId="11" r:id="rId11"/>
    <sheet name="WC025" sheetId="12" r:id="rId12"/>
    <sheet name="WC026" sheetId="13" r:id="rId13"/>
    <sheet name="DC2" sheetId="14" r:id="rId14"/>
    <sheet name="WC031" sheetId="15" r:id="rId15"/>
    <sheet name="WC032" sheetId="16" r:id="rId16"/>
    <sheet name="WC033" sheetId="17" r:id="rId17"/>
    <sheet name="WC034" sheetId="18" r:id="rId18"/>
    <sheet name="DC3" sheetId="19" r:id="rId19"/>
    <sheet name="WC041" sheetId="20" r:id="rId20"/>
    <sheet name="WC042" sheetId="21" r:id="rId21"/>
    <sheet name="WC043" sheetId="22" r:id="rId22"/>
    <sheet name="WC044" sheetId="23" r:id="rId23"/>
    <sheet name="WC045" sheetId="24" r:id="rId24"/>
    <sheet name="WC047" sheetId="25" r:id="rId25"/>
    <sheet name="WC048" sheetId="26" r:id="rId26"/>
    <sheet name="DC4" sheetId="27" r:id="rId27"/>
    <sheet name="WC051" sheetId="28" r:id="rId28"/>
    <sheet name="WC052" sheetId="29" r:id="rId29"/>
    <sheet name="WC053" sheetId="30" r:id="rId30"/>
    <sheet name="DC5" sheetId="31" r:id="rId31"/>
  </sheets>
  <definedNames>
    <definedName name="_xlnm.Print_Area" localSheetId="1">'CPT'!$A$1:$AA$56</definedName>
    <definedName name="_xlnm.Print_Area" localSheetId="7">'DC1'!$A$1:$AA$56</definedName>
    <definedName name="_xlnm.Print_Area" localSheetId="13">'DC2'!$A$1:$AA$56</definedName>
    <definedName name="_xlnm.Print_Area" localSheetId="18">'DC3'!$A$1:$AA$56</definedName>
    <definedName name="_xlnm.Print_Area" localSheetId="26">'DC4'!$A$1:$AA$56</definedName>
    <definedName name="_xlnm.Print_Area" localSheetId="30">'DC5'!$A$1:$AA$56</definedName>
    <definedName name="_xlnm.Print_Area" localSheetId="0">'Summary'!$A$1:$AA$56</definedName>
    <definedName name="_xlnm.Print_Area" localSheetId="2">'WC011'!$A$1:$AA$56</definedName>
    <definedName name="_xlnm.Print_Area" localSheetId="3">'WC012'!$A$1:$AA$56</definedName>
    <definedName name="_xlnm.Print_Area" localSheetId="4">'WC013'!$A$1:$AA$56</definedName>
    <definedName name="_xlnm.Print_Area" localSheetId="5">'WC014'!$A$1:$AA$56</definedName>
    <definedName name="_xlnm.Print_Area" localSheetId="6">'WC015'!$A$1:$AA$56</definedName>
    <definedName name="_xlnm.Print_Area" localSheetId="8">'WC022'!$A$1:$AA$56</definedName>
    <definedName name="_xlnm.Print_Area" localSheetId="9">'WC023'!$A$1:$AA$56</definedName>
    <definedName name="_xlnm.Print_Area" localSheetId="10">'WC024'!$A$1:$AA$56</definedName>
    <definedName name="_xlnm.Print_Area" localSheetId="11">'WC025'!$A$1:$AA$56</definedName>
    <definedName name="_xlnm.Print_Area" localSheetId="12">'WC026'!$A$1:$AA$56</definedName>
    <definedName name="_xlnm.Print_Area" localSheetId="14">'WC031'!$A$1:$AA$56</definedName>
    <definedName name="_xlnm.Print_Area" localSheetId="15">'WC032'!$A$1:$AA$56</definedName>
    <definedName name="_xlnm.Print_Area" localSheetId="16">'WC033'!$A$1:$AA$56</definedName>
    <definedName name="_xlnm.Print_Area" localSheetId="17">'WC034'!$A$1:$AA$56</definedName>
    <definedName name="_xlnm.Print_Area" localSheetId="19">'WC041'!$A$1:$AA$56</definedName>
    <definedName name="_xlnm.Print_Area" localSheetId="20">'WC042'!$A$1:$AA$56</definedName>
    <definedName name="_xlnm.Print_Area" localSheetId="21">'WC043'!$A$1:$AA$56</definedName>
    <definedName name="_xlnm.Print_Area" localSheetId="22">'WC044'!$A$1:$AA$56</definedName>
    <definedName name="_xlnm.Print_Area" localSheetId="23">'WC045'!$A$1:$AA$56</definedName>
    <definedName name="_xlnm.Print_Area" localSheetId="24">'WC047'!$A$1:$AA$56</definedName>
    <definedName name="_xlnm.Print_Area" localSheetId="25">'WC048'!$A$1:$AA$56</definedName>
    <definedName name="_xlnm.Print_Area" localSheetId="27">'WC051'!$A$1:$AA$56</definedName>
    <definedName name="_xlnm.Print_Area" localSheetId="28">'WC052'!$A$1:$AA$56</definedName>
    <definedName name="_xlnm.Print_Area" localSheetId="29">'WC053'!$A$1:$AA$56</definedName>
  </definedNames>
  <calcPr fullCalcOnLoad="1"/>
</workbook>
</file>

<file path=xl/sharedStrings.xml><?xml version="1.0" encoding="utf-8"?>
<sst xmlns="http://schemas.openxmlformats.org/spreadsheetml/2006/main" count="2263" uniqueCount="101">
  <si>
    <t>Western Cape: Cape Town(CPT) - Table C4 Quarterly Budgeted Financial Performance ( All ) for 3rd Quarter ended 31 March 2020 (Figures Finalised as at 2020/05/14)</t>
  </si>
  <si>
    <t>Description</t>
  </si>
  <si>
    <t>2018/19</t>
  </si>
  <si>
    <t>2019/20</t>
  </si>
  <si>
    <t>Budget year 2019/20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</si>
  <si>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</si>
  <si>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</si>
  <si>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</si>
  <si>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</si>
  <si>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</si>
  <si>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</si>
  <si>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</si>
  <si>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</si>
  <si>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</si>
  <si>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</si>
  <si>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</si>
  <si>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</si>
  <si>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</si>
  <si>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</si>
  <si>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</si>
  <si>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</si>
  <si>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</si>
  <si>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</si>
  <si>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</si>
  <si>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</si>
  <si>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</si>
  <si>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</si>
  <si>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</si>
  <si>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</si>
  <si>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</si>
  <si>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By Source</t>
  </si>
  <si>
    <t>Property rates</t>
  </si>
  <si>
    <t>Service charges - electricity revenue</t>
  </si>
  <si>
    <t>Service charges - water revenue</t>
  </si>
  <si>
    <t>Service charges - sanitation revenue</t>
  </si>
  <si>
    <t>Service charges - refuse revenue</t>
  </si>
  <si>
    <t>Rental of facilities and equipment</t>
  </si>
  <si>
    <t>Interest earned - external investments</t>
  </si>
  <si>
    <t>Interest earned - outstanding debtors</t>
  </si>
  <si>
    <t>Dividends received</t>
  </si>
  <si>
    <t>Fines, penalties and forfeits</t>
  </si>
  <si>
    <t>Licences and permits</t>
  </si>
  <si>
    <t>Agency services</t>
  </si>
  <si>
    <t>Transfers and subsidies</t>
  </si>
  <si>
    <t>Other revenue</t>
  </si>
  <si>
    <t>Gains</t>
  </si>
  <si>
    <t>Total Revenue (excluding capital transfers and contributions)</t>
  </si>
  <si>
    <t>Expenditure By Type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</si>
  <si>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</si>
  <si>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</si>
  <si>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</si>
  <si>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</si>
  <si>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</si>
  <si>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</si>
  <si>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</si>
  <si>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</si>
  <si>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Other expenditure</t>
  </si>
  <si>
    <t>Losses</t>
  </si>
  <si>
    <t>Total Expenditure</t>
  </si>
  <si>
    <t>Surplus/(Deficit)</t>
  </si>
  <si>
    <t>Transfers and subsidies - capital (monetary allocations) (National / Provincial and District)</t>
  </si>
  <si>
    <t>Transfers and subsidies - capital (monetary allocations) (Nat / Prov Departm Agencies, Households, Non-profit Institutions, Private Enterprises, Public Corporatons, Higher Educ Institutions)</t>
  </si>
  <si>
    <t>Transfers and subsidies - capital (in-kind - all)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</si>
  <si>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</si>
  <si>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</si>
  <si>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</si>
  <si>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</si>
  <si>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</si>
  <si>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</si>
  <si>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</si>
  <si>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Western Cape: Matzikama(WC011) - Table C4 Quarterly Budgeted Financial Performance ( All ) for 3rd Quarter ended 31 March 2020 (Figures Finalised as at 2020/05/14)</t>
  </si>
  <si>
    <t>Western Cape: Cederberg(WC012) - Table C4 Quarterly Budgeted Financial Performance ( All ) for 3rd Quarter ended 31 March 2020 (Figures Finalised as at 2020/05/14)</t>
  </si>
  <si>
    <t>Western Cape: Bergrivier(WC013) - Table C4 Quarterly Budgeted Financial Performance ( All ) for 3rd Quarter ended 31 March 2020 (Figures Finalised as at 2020/05/14)</t>
  </si>
  <si>
    <t>Western Cape: Saldanha Bay(WC014) - Table C4 Quarterly Budgeted Financial Performance ( All ) for 3rd Quarter ended 31 March 2020 (Figures Finalised as at 2020/05/14)</t>
  </si>
  <si>
    <t>Western Cape: Swartland(WC015) - Table C4 Quarterly Budgeted Financial Performance ( All ) for 3rd Quarter ended 31 March 2020 (Figures Finalised as at 2020/05/14)</t>
  </si>
  <si>
    <t>Western Cape: West Coast(DC1) - Table C4 Quarterly Budgeted Financial Performance ( All ) for 3rd Quarter ended 31 March 2020 (Figures Finalised as at 2020/05/14)</t>
  </si>
  <si>
    <t>Western Cape: Witzenberg(WC022) - Table C4 Quarterly Budgeted Financial Performance ( All ) for 3rd Quarter ended 31 March 2020 (Figures Finalised as at 2020/05/14)</t>
  </si>
  <si>
    <t>Western Cape: Drakenstein(WC023) - Table C4 Quarterly Budgeted Financial Performance ( All ) for 3rd Quarter ended 31 March 2020 (Figures Finalised as at 2020/05/14)</t>
  </si>
  <si>
    <t>Western Cape: Stellenbosch(WC024) - Table C4 Quarterly Budgeted Financial Performance ( All ) for 3rd Quarter ended 31 March 2020 (Figures Finalised as at 2020/05/14)</t>
  </si>
  <si>
    <t>Western Cape: Breede Valley(WC025) - Table C4 Quarterly Budgeted Financial Performance ( All ) for 3rd Quarter ended 31 March 2020 (Figures Finalised as at 2020/05/14)</t>
  </si>
  <si>
    <t>Western Cape: Langeberg(WC026) - Table C4 Quarterly Budgeted Financial Performance ( All ) for 3rd Quarter ended 31 March 2020 (Figures Finalised as at 2020/05/14)</t>
  </si>
  <si>
    <t>Western Cape: Cape Winelands DM(DC2) - Table C4 Quarterly Budgeted Financial Performance ( All ) for 3rd Quarter ended 31 March 2020 (Figures Finalised as at 2020/05/14)</t>
  </si>
  <si>
    <t>Western Cape: Theewaterskloof(WC031) - Table C4 Quarterly Budgeted Financial Performance ( All ) for 3rd Quarter ended 31 March 2020 (Figures Finalised as at 2020/05/14)</t>
  </si>
  <si>
    <t>Western Cape: Overstrand(WC032) - Table C4 Quarterly Budgeted Financial Performance ( All ) for 3rd Quarter ended 31 March 2020 (Figures Finalised as at 2020/05/14)</t>
  </si>
  <si>
    <t>Western Cape: Cape Agulhas(WC033) - Table C4 Quarterly Budgeted Financial Performance ( All ) for 3rd Quarter ended 31 March 2020 (Figures Finalised as at 2020/05/14)</t>
  </si>
  <si>
    <t>Western Cape: Swellendam(WC034) - Table C4 Quarterly Budgeted Financial Performance ( All ) for 3rd Quarter ended 31 March 2020 (Figures Finalised as at 2020/05/14)</t>
  </si>
  <si>
    <t>Western Cape: Overberg(DC3) - Table C4 Quarterly Budgeted Financial Performance ( All ) for 3rd Quarter ended 31 March 2020 (Figures Finalised as at 2020/05/14)</t>
  </si>
  <si>
    <t>Western Cape: Kannaland(WC041) - Table C4 Quarterly Budgeted Financial Performance ( All ) for 3rd Quarter ended 31 March 2020 (Figures Finalised as at 2020/05/14)</t>
  </si>
  <si>
    <t>Western Cape: Hessequa(WC042) - Table C4 Quarterly Budgeted Financial Performance ( All ) for 3rd Quarter ended 31 March 2020 (Figures Finalised as at 2020/05/14)</t>
  </si>
  <si>
    <t>Western Cape: Mossel Bay(WC043) - Table C4 Quarterly Budgeted Financial Performance ( All ) for 3rd Quarter ended 31 March 2020 (Figures Finalised as at 2020/05/14)</t>
  </si>
  <si>
    <t>Western Cape: George(WC044) - Table C4 Quarterly Budgeted Financial Performance ( All ) for 3rd Quarter ended 31 March 2020 (Figures Finalised as at 2020/05/14)</t>
  </si>
  <si>
    <t>Western Cape: Oudtshoorn(WC045) - Table C4 Quarterly Budgeted Financial Performance ( All ) for 3rd Quarter ended 31 March 2020 (Figures Finalised as at 2020/05/14)</t>
  </si>
  <si>
    <t>Western Cape: Bitou(WC047) - Table C4 Quarterly Budgeted Financial Performance ( All ) for 3rd Quarter ended 31 March 2020 (Figures Finalised as at 2020/05/14)</t>
  </si>
  <si>
    <t>Western Cape: Knysna(WC048) - Table C4 Quarterly Budgeted Financial Performance ( All ) for 3rd Quarter ended 31 March 2020 (Figures Finalised as at 2020/05/14)</t>
  </si>
  <si>
    <t>Western Cape: Garden Route(DC4) - Table C4 Quarterly Budgeted Financial Performance ( All ) for 3rd Quarter ended 31 March 2020 (Figures Finalised as at 2020/05/14)</t>
  </si>
  <si>
    <t>Western Cape: Laingsburg(WC051) - Table C4 Quarterly Budgeted Financial Performance ( All ) for 3rd Quarter ended 31 March 2020 (Figures Finalised as at 2020/05/14)</t>
  </si>
  <si>
    <t>Western Cape: Prince Albert(WC052) - Table C4 Quarterly Budgeted Financial Performance ( All ) for 3rd Quarter ended 31 March 2020 (Figures Finalised as at 2020/05/14)</t>
  </si>
  <si>
    <t>Western Cape: Beaufort West(WC053) - Table C4 Quarterly Budgeted Financial Performance ( All ) for 3rd Quarter ended 31 March 2020 (Figures Finalised as at 2020/05/14)</t>
  </si>
  <si>
    <t>Western Cape: Central Karoo(DC5) - Table C4 Quarterly Budgeted Financial Performance ( All ) for 3rd Quarter ended 31 March 2020 (Figures Finalised as at 2020/05/14)</t>
  </si>
  <si>
    <t>Summary - Table C4 Quarterly Budgeted Financial Performance ( All ) for 3rd Quarter ended 31 March 2020 (Figures Finalised as at 2020/05/14)</t>
  </si>
  <si>
    <t>Ref</t>
  </si>
</sst>
</file>

<file path=xl/styles.xml><?xml version="1.0" encoding="utf-8"?>
<styleSheet xmlns="http://schemas.openxmlformats.org/spreadsheetml/2006/main">
  <numFmts count="26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0_);\(#,###.00\);"/>
    <numFmt numFmtId="178" formatCode="#,###,;\(#,###,\)"/>
    <numFmt numFmtId="179" formatCode="_ * #,##0.00_ ;_ * \(#,##0.00\)_ ;_ * &quot;-&quot;??_ ;_ @_ "/>
    <numFmt numFmtId="180" formatCode="_(* #,##0,_);_(* \(#,##0,\);_(* &quot;–&quot;?_);_(@_)"/>
    <numFmt numFmtId="181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179" fontId="5" fillId="0" borderId="11" xfId="0" applyNumberFormat="1" applyFont="1" applyFill="1" applyBorder="1" applyAlignment="1" applyProtection="1">
      <alignment/>
      <protection/>
    </xf>
    <xf numFmtId="0" fontId="7" fillId="0" borderId="12" xfId="0" applyFont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7" fillId="0" borderId="0" xfId="0" applyFont="1" applyBorder="1" applyAlignment="1" applyProtection="1">
      <alignment horizontal="right"/>
      <protection/>
    </xf>
    <xf numFmtId="181" fontId="5" fillId="0" borderId="13" xfId="0" applyNumberFormat="1" applyFont="1" applyFill="1" applyBorder="1" applyAlignment="1" applyProtection="1">
      <alignment/>
      <protection/>
    </xf>
    <xf numFmtId="181" fontId="5" fillId="0" borderId="14" xfId="0" applyNumberFormat="1" applyFont="1" applyFill="1" applyBorder="1" applyAlignment="1" applyProtection="1">
      <alignment/>
      <protection/>
    </xf>
    <xf numFmtId="181" fontId="5" fillId="0" borderId="11" xfId="0" applyNumberFormat="1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181" fontId="3" fillId="0" borderId="23" xfId="0" applyNumberFormat="1" applyFont="1" applyBorder="1" applyAlignment="1" applyProtection="1">
      <alignment horizontal="center"/>
      <protection/>
    </xf>
    <xf numFmtId="181" fontId="3" fillId="0" borderId="15" xfId="0" applyNumberFormat="1" applyFont="1" applyBorder="1" applyAlignment="1" applyProtection="1">
      <alignment horizontal="center"/>
      <protection/>
    </xf>
    <xf numFmtId="181" fontId="3" fillId="0" borderId="10" xfId="0" applyNumberFormat="1" applyFont="1" applyBorder="1" applyAlignment="1" applyProtection="1">
      <alignment horizontal="center"/>
      <protection/>
    </xf>
    <xf numFmtId="179" fontId="3" fillId="0" borderId="10" xfId="0" applyNumberFormat="1" applyFont="1" applyBorder="1" applyAlignment="1" applyProtection="1">
      <alignment horizontal="center"/>
      <protection/>
    </xf>
    <xf numFmtId="0" fontId="5" fillId="0" borderId="12" xfId="0" applyNumberFormat="1" applyFont="1" applyBorder="1" applyAlignment="1" applyProtection="1">
      <alignment horizontal="left" indent="1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indent="1"/>
      <protection/>
    </xf>
    <xf numFmtId="181" fontId="5" fillId="0" borderId="11" xfId="0" applyNumberFormat="1" applyFont="1" applyBorder="1" applyAlignment="1" applyProtection="1">
      <alignment/>
      <protection/>
    </xf>
    <xf numFmtId="179" fontId="5" fillId="0" borderId="11" xfId="0" applyNumberFormat="1" applyFont="1" applyBorder="1" applyAlignment="1" applyProtection="1">
      <alignment/>
      <protection/>
    </xf>
    <xf numFmtId="181" fontId="5" fillId="0" borderId="13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181" fontId="5" fillId="0" borderId="24" xfId="0" applyNumberFormat="1" applyFont="1" applyFill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left" vertical="top" wrapText="1"/>
      <protection/>
    </xf>
    <xf numFmtId="0" fontId="5" fillId="0" borderId="26" xfId="0" applyFont="1" applyBorder="1" applyAlignment="1" applyProtection="1">
      <alignment horizontal="center" vertical="top"/>
      <protection/>
    </xf>
    <xf numFmtId="181" fontId="3" fillId="0" borderId="27" xfId="0" applyNumberFormat="1" applyFont="1" applyBorder="1" applyAlignment="1" applyProtection="1">
      <alignment vertical="top"/>
      <protection/>
    </xf>
    <xf numFmtId="181" fontId="3" fillId="0" borderId="28" xfId="0" applyNumberFormat="1" applyFont="1" applyBorder="1" applyAlignment="1" applyProtection="1">
      <alignment vertical="top"/>
      <protection/>
    </xf>
    <xf numFmtId="181" fontId="3" fillId="0" borderId="26" xfId="0" applyNumberFormat="1" applyFont="1" applyBorder="1" applyAlignment="1" applyProtection="1">
      <alignment vertical="top"/>
      <protection/>
    </xf>
    <xf numFmtId="179" fontId="3" fillId="0" borderId="26" xfId="0" applyNumberFormat="1" applyFont="1" applyBorder="1" applyAlignment="1" applyProtection="1">
      <alignment vertical="top"/>
      <protection/>
    </xf>
    <xf numFmtId="0" fontId="5" fillId="0" borderId="12" xfId="0" applyNumberFormat="1" applyFont="1" applyBorder="1" applyAlignment="1" applyProtection="1">
      <alignment/>
      <protection/>
    </xf>
    <xf numFmtId="181" fontId="5" fillId="0" borderId="14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0" fontId="3" fillId="0" borderId="25" xfId="0" applyNumberFormat="1" applyFont="1" applyBorder="1" applyAlignment="1" applyProtection="1">
      <alignment vertical="top"/>
      <protection/>
    </xf>
    <xf numFmtId="181" fontId="3" fillId="0" borderId="29" xfId="0" applyNumberFormat="1" applyFont="1" applyBorder="1" applyAlignment="1" applyProtection="1">
      <alignment/>
      <protection/>
    </xf>
    <xf numFmtId="181" fontId="3" fillId="0" borderId="30" xfId="0" applyNumberFormat="1" applyFont="1" applyBorder="1" applyAlignment="1" applyProtection="1">
      <alignment/>
      <protection/>
    </xf>
    <xf numFmtId="181" fontId="3" fillId="0" borderId="31" xfId="0" applyNumberFormat="1" applyFont="1" applyBorder="1" applyAlignment="1" applyProtection="1">
      <alignment/>
      <protection/>
    </xf>
    <xf numFmtId="179" fontId="3" fillId="0" borderId="31" xfId="0" applyNumberFormat="1" applyFont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/>
      <protection/>
    </xf>
    <xf numFmtId="181" fontId="3" fillId="0" borderId="13" xfId="0" applyNumberFormat="1" applyFont="1" applyBorder="1" applyAlignment="1" applyProtection="1">
      <alignment/>
      <protection/>
    </xf>
    <xf numFmtId="181" fontId="3" fillId="0" borderId="14" xfId="0" applyNumberFormat="1" applyFont="1" applyBorder="1" applyAlignment="1" applyProtection="1">
      <alignment/>
      <protection/>
    </xf>
    <xf numFmtId="181" fontId="3" fillId="0" borderId="11" xfId="0" applyNumberFormat="1" applyFont="1" applyBorder="1" applyAlignment="1" applyProtection="1">
      <alignment/>
      <protection/>
    </xf>
    <xf numFmtId="179" fontId="3" fillId="0" borderId="11" xfId="0" applyNumberFormat="1" applyFont="1" applyBorder="1" applyAlignment="1" applyProtection="1">
      <alignment/>
      <protection/>
    </xf>
    <xf numFmtId="0" fontId="5" fillId="0" borderId="12" xfId="0" applyNumberFormat="1" applyFont="1" applyBorder="1" applyAlignment="1" applyProtection="1">
      <alignment horizontal="left" wrapText="1" indent="1"/>
      <protection/>
    </xf>
    <xf numFmtId="181" fontId="5" fillId="0" borderId="13" xfId="42" applyNumberFormat="1" applyFont="1" applyFill="1" applyBorder="1" applyAlignment="1" applyProtection="1">
      <alignment/>
      <protection/>
    </xf>
    <xf numFmtId="181" fontId="3" fillId="0" borderId="11" xfId="42" applyNumberFormat="1" applyFont="1" applyFill="1" applyBorder="1" applyAlignment="1" applyProtection="1">
      <alignment/>
      <protection/>
    </xf>
    <xf numFmtId="179" fontId="3" fillId="0" borderId="11" xfId="42" applyNumberFormat="1" applyFont="1" applyFill="1" applyBorder="1" applyAlignment="1" applyProtection="1">
      <alignment/>
      <protection/>
    </xf>
    <xf numFmtId="181" fontId="3" fillId="0" borderId="13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horizontal="left" wrapText="1"/>
      <protection/>
    </xf>
    <xf numFmtId="181" fontId="3" fillId="0" borderId="29" xfId="0" applyNumberFormat="1" applyFont="1" applyFill="1" applyBorder="1" applyAlignment="1" applyProtection="1">
      <alignment vertical="top"/>
      <protection/>
    </xf>
    <xf numFmtId="181" fontId="3" fillId="0" borderId="30" xfId="0" applyNumberFormat="1" applyFont="1" applyFill="1" applyBorder="1" applyAlignment="1" applyProtection="1">
      <alignment vertical="top"/>
      <protection/>
    </xf>
    <xf numFmtId="181" fontId="3" fillId="0" borderId="31" xfId="0" applyNumberFormat="1" applyFont="1" applyFill="1" applyBorder="1" applyAlignment="1" applyProtection="1">
      <alignment vertical="top"/>
      <protection/>
    </xf>
    <xf numFmtId="179" fontId="3" fillId="0" borderId="31" xfId="0" applyNumberFormat="1" applyFont="1" applyFill="1" applyBorder="1" applyAlignment="1" applyProtection="1">
      <alignment vertical="top"/>
      <protection/>
    </xf>
    <xf numFmtId="181" fontId="5" fillId="0" borderId="14" xfId="42" applyNumberFormat="1" applyFont="1" applyFill="1" applyBorder="1" applyAlignment="1" applyProtection="1">
      <alignment/>
      <protection/>
    </xf>
    <xf numFmtId="181" fontId="5" fillId="0" borderId="11" xfId="42" applyNumberFormat="1" applyFont="1" applyFill="1" applyBorder="1" applyAlignment="1" applyProtection="1">
      <alignment/>
      <protection/>
    </xf>
    <xf numFmtId="179" fontId="5" fillId="0" borderId="11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wrapText="1"/>
      <protection/>
    </xf>
    <xf numFmtId="181" fontId="3" fillId="0" borderId="29" xfId="0" applyNumberFormat="1" applyFont="1" applyFill="1" applyBorder="1" applyAlignment="1" applyProtection="1">
      <alignment/>
      <protection/>
    </xf>
    <xf numFmtId="181" fontId="3" fillId="0" borderId="30" xfId="0" applyNumberFormat="1" applyFont="1" applyFill="1" applyBorder="1" applyAlignment="1" applyProtection="1">
      <alignment/>
      <protection/>
    </xf>
    <xf numFmtId="181" fontId="3" fillId="0" borderId="31" xfId="0" applyNumberFormat="1" applyFont="1" applyFill="1" applyBorder="1" applyAlignment="1" applyProtection="1">
      <alignment/>
      <protection/>
    </xf>
    <xf numFmtId="179" fontId="3" fillId="0" borderId="31" xfId="0" applyNumberFormat="1" applyFont="1" applyFill="1" applyBorder="1" applyAlignment="1" applyProtection="1">
      <alignment/>
      <protection/>
    </xf>
    <xf numFmtId="181" fontId="5" fillId="0" borderId="24" xfId="42" applyNumberFormat="1" applyFont="1" applyFill="1" applyBorder="1" applyAlignment="1" applyProtection="1">
      <alignment/>
      <protection/>
    </xf>
    <xf numFmtId="0" fontId="3" fillId="0" borderId="20" xfId="0" applyNumberFormat="1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/>
      <protection/>
    </xf>
    <xf numFmtId="181" fontId="3" fillId="0" borderId="22" xfId="0" applyNumberFormat="1" applyFont="1" applyFill="1" applyBorder="1" applyAlignment="1" applyProtection="1">
      <alignment/>
      <protection/>
    </xf>
    <xf numFmtId="181" fontId="3" fillId="0" borderId="20" xfId="0" applyNumberFormat="1" applyFont="1" applyBorder="1" applyAlignment="1" applyProtection="1">
      <alignment/>
      <protection/>
    </xf>
    <xf numFmtId="181" fontId="3" fillId="0" borderId="21" xfId="0" applyNumberFormat="1" applyFont="1" applyFill="1" applyBorder="1" applyAlignment="1" applyProtection="1">
      <alignment/>
      <protection/>
    </xf>
    <xf numFmtId="181" fontId="3" fillId="0" borderId="21" xfId="0" applyNumberFormat="1" applyFont="1" applyBorder="1" applyAlignment="1" applyProtection="1">
      <alignment/>
      <protection/>
    </xf>
    <xf numFmtId="179" fontId="3" fillId="0" borderId="21" xfId="0" applyNumberFormat="1" applyFont="1" applyBorder="1" applyAlignment="1" applyProtection="1">
      <alignment/>
      <protection/>
    </xf>
    <xf numFmtId="181" fontId="3" fillId="0" borderId="22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32" xfId="0" applyFont="1" applyBorder="1" applyAlignment="1" applyProtection="1">
      <alignment horizontal="left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99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100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12023734720</v>
      </c>
      <c r="D5" s="6"/>
      <c r="E5" s="7">
        <v>12879054228</v>
      </c>
      <c r="F5" s="8">
        <v>12926906798</v>
      </c>
      <c r="G5" s="8">
        <v>1732321105</v>
      </c>
      <c r="H5" s="8">
        <v>1106376914</v>
      </c>
      <c r="I5" s="8">
        <v>993606041</v>
      </c>
      <c r="J5" s="8">
        <v>3832304060</v>
      </c>
      <c r="K5" s="8">
        <v>1040153406</v>
      </c>
      <c r="L5" s="8">
        <v>1016647282</v>
      </c>
      <c r="M5" s="8">
        <v>1017518879</v>
      </c>
      <c r="N5" s="8">
        <v>3074319567</v>
      </c>
      <c r="O5" s="8">
        <v>1076713686</v>
      </c>
      <c r="P5" s="8">
        <v>1007877501</v>
      </c>
      <c r="Q5" s="8">
        <v>952003982</v>
      </c>
      <c r="R5" s="8">
        <v>3036595169</v>
      </c>
      <c r="S5" s="8"/>
      <c r="T5" s="8"/>
      <c r="U5" s="8"/>
      <c r="V5" s="8"/>
      <c r="W5" s="8">
        <v>9943218796</v>
      </c>
      <c r="X5" s="8">
        <v>9867375698</v>
      </c>
      <c r="Y5" s="8">
        <v>75843098</v>
      </c>
      <c r="Z5" s="2">
        <v>0.77</v>
      </c>
      <c r="AA5" s="6">
        <v>12926906798</v>
      </c>
    </row>
    <row r="6" spans="1:27" ht="13.5">
      <c r="A6" s="23" t="s">
        <v>32</v>
      </c>
      <c r="B6" s="24"/>
      <c r="C6" s="6">
        <v>18585353595</v>
      </c>
      <c r="D6" s="6"/>
      <c r="E6" s="7">
        <v>20521553514</v>
      </c>
      <c r="F6" s="8">
        <v>21271688470</v>
      </c>
      <c r="G6" s="8">
        <v>1806354736</v>
      </c>
      <c r="H6" s="8">
        <v>1961692059</v>
      </c>
      <c r="I6" s="8">
        <v>1815233240</v>
      </c>
      <c r="J6" s="8">
        <v>5583280035</v>
      </c>
      <c r="K6" s="8">
        <v>1804037835</v>
      </c>
      <c r="L6" s="8">
        <v>1731191454</v>
      </c>
      <c r="M6" s="8">
        <v>1603577351</v>
      </c>
      <c r="N6" s="8">
        <v>5138806640</v>
      </c>
      <c r="O6" s="8">
        <v>1805466208</v>
      </c>
      <c r="P6" s="8">
        <v>1577438551</v>
      </c>
      <c r="Q6" s="8">
        <v>1869983676</v>
      </c>
      <c r="R6" s="8">
        <v>5252888435</v>
      </c>
      <c r="S6" s="8"/>
      <c r="T6" s="8"/>
      <c r="U6" s="8"/>
      <c r="V6" s="8"/>
      <c r="W6" s="8">
        <v>15974975110</v>
      </c>
      <c r="X6" s="8">
        <v>15932081791</v>
      </c>
      <c r="Y6" s="8">
        <v>42893319</v>
      </c>
      <c r="Z6" s="2">
        <v>0.27</v>
      </c>
      <c r="AA6" s="6">
        <v>21271688470</v>
      </c>
    </row>
    <row r="7" spans="1:27" ht="13.5">
      <c r="A7" s="25" t="s">
        <v>33</v>
      </c>
      <c r="B7" s="24"/>
      <c r="C7" s="6">
        <v>4594455854</v>
      </c>
      <c r="D7" s="6"/>
      <c r="E7" s="7">
        <v>4988007992</v>
      </c>
      <c r="F7" s="8">
        <v>4663844739</v>
      </c>
      <c r="G7" s="8">
        <v>332426755</v>
      </c>
      <c r="H7" s="8">
        <v>364654873</v>
      </c>
      <c r="I7" s="8">
        <v>357410481</v>
      </c>
      <c r="J7" s="8">
        <v>1054492109</v>
      </c>
      <c r="K7" s="8">
        <v>360136467</v>
      </c>
      <c r="L7" s="8">
        <v>391706812</v>
      </c>
      <c r="M7" s="8">
        <v>399191962</v>
      </c>
      <c r="N7" s="8">
        <v>1151035241</v>
      </c>
      <c r="O7" s="8">
        <v>449728336</v>
      </c>
      <c r="P7" s="8">
        <v>458782344</v>
      </c>
      <c r="Q7" s="8">
        <v>446756259</v>
      </c>
      <c r="R7" s="8">
        <v>1355266939</v>
      </c>
      <c r="S7" s="8"/>
      <c r="T7" s="8"/>
      <c r="U7" s="8"/>
      <c r="V7" s="8"/>
      <c r="W7" s="8">
        <v>3560794289</v>
      </c>
      <c r="X7" s="8">
        <v>3516251809</v>
      </c>
      <c r="Y7" s="8">
        <v>44542480</v>
      </c>
      <c r="Z7" s="2">
        <v>1.27</v>
      </c>
      <c r="AA7" s="6">
        <v>4663844739</v>
      </c>
    </row>
    <row r="8" spans="1:27" ht="13.5">
      <c r="A8" s="25" t="s">
        <v>34</v>
      </c>
      <c r="B8" s="24"/>
      <c r="C8" s="6">
        <v>2438026817</v>
      </c>
      <c r="D8" s="6"/>
      <c r="E8" s="7">
        <v>2598289999</v>
      </c>
      <c r="F8" s="8">
        <v>2509645194</v>
      </c>
      <c r="G8" s="8">
        <v>256048052</v>
      </c>
      <c r="H8" s="8">
        <v>202806834</v>
      </c>
      <c r="I8" s="8">
        <v>189645821</v>
      </c>
      <c r="J8" s="8">
        <v>648500707</v>
      </c>
      <c r="K8" s="8">
        <v>184767769</v>
      </c>
      <c r="L8" s="8">
        <v>214155200</v>
      </c>
      <c r="M8" s="8">
        <v>200810593</v>
      </c>
      <c r="N8" s="8">
        <v>599733562</v>
      </c>
      <c r="O8" s="8">
        <v>216959389</v>
      </c>
      <c r="P8" s="8">
        <v>231554153</v>
      </c>
      <c r="Q8" s="8">
        <v>226991352</v>
      </c>
      <c r="R8" s="8">
        <v>675504894</v>
      </c>
      <c r="S8" s="8"/>
      <c r="T8" s="8"/>
      <c r="U8" s="8"/>
      <c r="V8" s="8"/>
      <c r="W8" s="8">
        <v>1923739163</v>
      </c>
      <c r="X8" s="8">
        <v>1888348205</v>
      </c>
      <c r="Y8" s="8">
        <v>35390958</v>
      </c>
      <c r="Z8" s="2">
        <v>1.87</v>
      </c>
      <c r="AA8" s="6">
        <v>2509645194</v>
      </c>
    </row>
    <row r="9" spans="1:27" ht="13.5">
      <c r="A9" s="25" t="s">
        <v>35</v>
      </c>
      <c r="B9" s="24"/>
      <c r="C9" s="6">
        <v>1834664666</v>
      </c>
      <c r="D9" s="6"/>
      <c r="E9" s="7">
        <v>2158916290</v>
      </c>
      <c r="F9" s="8">
        <v>2113375173</v>
      </c>
      <c r="G9" s="8">
        <v>233979362</v>
      </c>
      <c r="H9" s="8">
        <v>168644418</v>
      </c>
      <c r="I9" s="8">
        <v>171168901</v>
      </c>
      <c r="J9" s="8">
        <v>573792681</v>
      </c>
      <c r="K9" s="8">
        <v>170223394</v>
      </c>
      <c r="L9" s="8">
        <v>168375354</v>
      </c>
      <c r="M9" s="8">
        <v>169539004</v>
      </c>
      <c r="N9" s="8">
        <v>508137752</v>
      </c>
      <c r="O9" s="8">
        <v>177325298</v>
      </c>
      <c r="P9" s="8">
        <v>174591826</v>
      </c>
      <c r="Q9" s="8">
        <v>173570841</v>
      </c>
      <c r="R9" s="8">
        <v>525487965</v>
      </c>
      <c r="S9" s="8"/>
      <c r="T9" s="8"/>
      <c r="U9" s="8"/>
      <c r="V9" s="8"/>
      <c r="W9" s="8">
        <v>1607418398</v>
      </c>
      <c r="X9" s="8">
        <v>1574674146</v>
      </c>
      <c r="Y9" s="8">
        <v>32744252</v>
      </c>
      <c r="Z9" s="2">
        <v>2.08</v>
      </c>
      <c r="AA9" s="6">
        <v>2113375173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665368710</v>
      </c>
      <c r="D11" s="6"/>
      <c r="E11" s="7">
        <v>594231187</v>
      </c>
      <c r="F11" s="8">
        <v>603434890</v>
      </c>
      <c r="G11" s="8">
        <v>45403702</v>
      </c>
      <c r="H11" s="8">
        <v>44327229</v>
      </c>
      <c r="I11" s="8">
        <v>47937119</v>
      </c>
      <c r="J11" s="8">
        <v>137668050</v>
      </c>
      <c r="K11" s="8">
        <v>27981935</v>
      </c>
      <c r="L11" s="8">
        <v>47513685</v>
      </c>
      <c r="M11" s="8">
        <v>43069752</v>
      </c>
      <c r="N11" s="8">
        <v>118565372</v>
      </c>
      <c r="O11" s="8">
        <v>43259165</v>
      </c>
      <c r="P11" s="8">
        <v>50330844</v>
      </c>
      <c r="Q11" s="8">
        <v>38992417</v>
      </c>
      <c r="R11" s="8">
        <v>132582426</v>
      </c>
      <c r="S11" s="8"/>
      <c r="T11" s="8"/>
      <c r="U11" s="8"/>
      <c r="V11" s="8"/>
      <c r="W11" s="8">
        <v>388815848</v>
      </c>
      <c r="X11" s="8">
        <v>438090579</v>
      </c>
      <c r="Y11" s="8">
        <v>-49274731</v>
      </c>
      <c r="Z11" s="2">
        <v>-11.25</v>
      </c>
      <c r="AA11" s="6">
        <v>603434890</v>
      </c>
    </row>
    <row r="12" spans="1:27" ht="13.5">
      <c r="A12" s="25" t="s">
        <v>37</v>
      </c>
      <c r="B12" s="29"/>
      <c r="C12" s="6">
        <v>1588530627</v>
      </c>
      <c r="D12" s="6"/>
      <c r="E12" s="7">
        <v>1363613659</v>
      </c>
      <c r="F12" s="8">
        <v>1386598902</v>
      </c>
      <c r="G12" s="8">
        <v>130603097</v>
      </c>
      <c r="H12" s="8">
        <v>133332934</v>
      </c>
      <c r="I12" s="8">
        <v>127237389</v>
      </c>
      <c r="J12" s="8">
        <v>391173420</v>
      </c>
      <c r="K12" s="8">
        <v>141461509</v>
      </c>
      <c r="L12" s="8">
        <v>119417465</v>
      </c>
      <c r="M12" s="8">
        <v>121904979</v>
      </c>
      <c r="N12" s="8">
        <v>382783953</v>
      </c>
      <c r="O12" s="8">
        <v>198978924</v>
      </c>
      <c r="P12" s="8">
        <v>138122954</v>
      </c>
      <c r="Q12" s="8">
        <v>126758625</v>
      </c>
      <c r="R12" s="8">
        <v>463860503</v>
      </c>
      <c r="S12" s="8"/>
      <c r="T12" s="8"/>
      <c r="U12" s="8"/>
      <c r="V12" s="8"/>
      <c r="W12" s="8">
        <v>1237817876</v>
      </c>
      <c r="X12" s="8">
        <v>1100898788</v>
      </c>
      <c r="Y12" s="8">
        <v>136919088</v>
      </c>
      <c r="Z12" s="2">
        <v>12.44</v>
      </c>
      <c r="AA12" s="6">
        <v>1386598902</v>
      </c>
    </row>
    <row r="13" spans="1:27" ht="13.5">
      <c r="A13" s="23" t="s">
        <v>38</v>
      </c>
      <c r="B13" s="29"/>
      <c r="C13" s="6">
        <v>498766217</v>
      </c>
      <c r="D13" s="6"/>
      <c r="E13" s="7">
        <v>537009447</v>
      </c>
      <c r="F13" s="8">
        <v>568280784</v>
      </c>
      <c r="G13" s="8">
        <v>41601616</v>
      </c>
      <c r="H13" s="8">
        <v>50447189</v>
      </c>
      <c r="I13" s="8">
        <v>49651064</v>
      </c>
      <c r="J13" s="8">
        <v>141699869</v>
      </c>
      <c r="K13" s="8">
        <v>42953067</v>
      </c>
      <c r="L13" s="8">
        <v>40233765</v>
      </c>
      <c r="M13" s="8">
        <v>47486052</v>
      </c>
      <c r="N13" s="8">
        <v>130672884</v>
      </c>
      <c r="O13" s="8">
        <v>49039022</v>
      </c>
      <c r="P13" s="8">
        <v>47261428</v>
      </c>
      <c r="Q13" s="8">
        <v>49377839</v>
      </c>
      <c r="R13" s="8">
        <v>145678289</v>
      </c>
      <c r="S13" s="8"/>
      <c r="T13" s="8"/>
      <c r="U13" s="8"/>
      <c r="V13" s="8"/>
      <c r="W13" s="8">
        <v>418051042</v>
      </c>
      <c r="X13" s="8">
        <v>422691727</v>
      </c>
      <c r="Y13" s="8">
        <v>-4640685</v>
      </c>
      <c r="Z13" s="2">
        <v>-1.1</v>
      </c>
      <c r="AA13" s="6">
        <v>568280784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>
        <v>621168</v>
      </c>
      <c r="N14" s="8">
        <v>621168</v>
      </c>
      <c r="O14" s="8"/>
      <c r="P14" s="8"/>
      <c r="Q14" s="8">
        <v>5305425</v>
      </c>
      <c r="R14" s="8">
        <v>5305425</v>
      </c>
      <c r="S14" s="8"/>
      <c r="T14" s="8"/>
      <c r="U14" s="8"/>
      <c r="V14" s="8"/>
      <c r="W14" s="8">
        <v>5926593</v>
      </c>
      <c r="X14" s="8"/>
      <c r="Y14" s="8">
        <v>5926593</v>
      </c>
      <c r="Z14" s="2"/>
      <c r="AA14" s="6"/>
    </row>
    <row r="15" spans="1:27" ht="13.5">
      <c r="A15" s="23" t="s">
        <v>40</v>
      </c>
      <c r="B15" s="29"/>
      <c r="C15" s="6">
        <v>2337103369</v>
      </c>
      <c r="D15" s="6"/>
      <c r="E15" s="7">
        <v>2156205348</v>
      </c>
      <c r="F15" s="8">
        <v>2180488616</v>
      </c>
      <c r="G15" s="8">
        <v>92272821</v>
      </c>
      <c r="H15" s="8">
        <v>155648243</v>
      </c>
      <c r="I15" s="8">
        <v>183338282</v>
      </c>
      <c r="J15" s="8">
        <v>431259346</v>
      </c>
      <c r="K15" s="8">
        <v>237391834</v>
      </c>
      <c r="L15" s="8">
        <v>194089497</v>
      </c>
      <c r="M15" s="8">
        <v>198936832</v>
      </c>
      <c r="N15" s="8">
        <v>630418163</v>
      </c>
      <c r="O15" s="8">
        <v>208262690</v>
      </c>
      <c r="P15" s="8">
        <v>174313958</v>
      </c>
      <c r="Q15" s="8">
        <v>235931219</v>
      </c>
      <c r="R15" s="8">
        <v>618507867</v>
      </c>
      <c r="S15" s="8"/>
      <c r="T15" s="8"/>
      <c r="U15" s="8"/>
      <c r="V15" s="8"/>
      <c r="W15" s="8">
        <v>1680185376</v>
      </c>
      <c r="X15" s="8">
        <v>1633234567</v>
      </c>
      <c r="Y15" s="8">
        <v>46950809</v>
      </c>
      <c r="Z15" s="2">
        <v>2.87</v>
      </c>
      <c r="AA15" s="6">
        <v>2180488616</v>
      </c>
    </row>
    <row r="16" spans="1:27" ht="13.5">
      <c r="A16" s="23" t="s">
        <v>41</v>
      </c>
      <c r="B16" s="29"/>
      <c r="C16" s="6">
        <v>103821352</v>
      </c>
      <c r="D16" s="6"/>
      <c r="E16" s="7">
        <v>120944747</v>
      </c>
      <c r="F16" s="8">
        <v>116952287</v>
      </c>
      <c r="G16" s="8">
        <v>7443167</v>
      </c>
      <c r="H16" s="8">
        <v>8110866</v>
      </c>
      <c r="I16" s="8">
        <v>10670556</v>
      </c>
      <c r="J16" s="8">
        <v>26224589</v>
      </c>
      <c r="K16" s="8">
        <v>9121577</v>
      </c>
      <c r="L16" s="8">
        <v>8990674</v>
      </c>
      <c r="M16" s="8">
        <v>4674360</v>
      </c>
      <c r="N16" s="8">
        <v>22786611</v>
      </c>
      <c r="O16" s="8">
        <v>7763674</v>
      </c>
      <c r="P16" s="8">
        <v>7804803</v>
      </c>
      <c r="Q16" s="8">
        <v>8175479</v>
      </c>
      <c r="R16" s="8">
        <v>23743956</v>
      </c>
      <c r="S16" s="8"/>
      <c r="T16" s="8"/>
      <c r="U16" s="8"/>
      <c r="V16" s="8"/>
      <c r="W16" s="8">
        <v>72755156</v>
      </c>
      <c r="X16" s="8">
        <v>73979472</v>
      </c>
      <c r="Y16" s="8">
        <v>-1224316</v>
      </c>
      <c r="Z16" s="2">
        <v>-1.65</v>
      </c>
      <c r="AA16" s="6">
        <v>116952287</v>
      </c>
    </row>
    <row r="17" spans="1:27" ht="13.5">
      <c r="A17" s="23" t="s">
        <v>42</v>
      </c>
      <c r="B17" s="29"/>
      <c r="C17" s="6">
        <v>688535381</v>
      </c>
      <c r="D17" s="6"/>
      <c r="E17" s="7">
        <v>808327123</v>
      </c>
      <c r="F17" s="8">
        <v>830742812</v>
      </c>
      <c r="G17" s="8">
        <v>40296718</v>
      </c>
      <c r="H17" s="8">
        <v>40716116</v>
      </c>
      <c r="I17" s="8">
        <v>90009869</v>
      </c>
      <c r="J17" s="8">
        <v>171022703</v>
      </c>
      <c r="K17" s="8">
        <v>73507709</v>
      </c>
      <c r="L17" s="8">
        <v>74813080</v>
      </c>
      <c r="M17" s="8">
        <v>54172473</v>
      </c>
      <c r="N17" s="8">
        <v>202493262</v>
      </c>
      <c r="O17" s="8">
        <v>62052904</v>
      </c>
      <c r="P17" s="8">
        <v>72447613</v>
      </c>
      <c r="Q17" s="8">
        <v>93047635</v>
      </c>
      <c r="R17" s="8">
        <v>227548152</v>
      </c>
      <c r="S17" s="8"/>
      <c r="T17" s="8"/>
      <c r="U17" s="8"/>
      <c r="V17" s="8"/>
      <c r="W17" s="8">
        <v>601064117</v>
      </c>
      <c r="X17" s="8">
        <v>625622633</v>
      </c>
      <c r="Y17" s="8">
        <v>-24558516</v>
      </c>
      <c r="Z17" s="2">
        <v>-3.93</v>
      </c>
      <c r="AA17" s="6">
        <v>830742812</v>
      </c>
    </row>
    <row r="18" spans="1:27" ht="13.5">
      <c r="A18" s="23" t="s">
        <v>43</v>
      </c>
      <c r="B18" s="29"/>
      <c r="C18" s="6">
        <v>7067225490</v>
      </c>
      <c r="D18" s="6"/>
      <c r="E18" s="7">
        <v>8234550001</v>
      </c>
      <c r="F18" s="8">
        <v>9070569854</v>
      </c>
      <c r="G18" s="8">
        <v>1949337674</v>
      </c>
      <c r="H18" s="8">
        <v>177750951</v>
      </c>
      <c r="I18" s="8">
        <v>256191624</v>
      </c>
      <c r="J18" s="8">
        <v>2383280249</v>
      </c>
      <c r="K18" s="8">
        <v>232144021</v>
      </c>
      <c r="L18" s="8">
        <v>305325681</v>
      </c>
      <c r="M18" s="8">
        <v>1653751804</v>
      </c>
      <c r="N18" s="8">
        <v>2191221506</v>
      </c>
      <c r="O18" s="8">
        <v>349057425</v>
      </c>
      <c r="P18" s="8">
        <v>456616547</v>
      </c>
      <c r="Q18" s="8">
        <v>1301339578</v>
      </c>
      <c r="R18" s="8">
        <v>2107013550</v>
      </c>
      <c r="S18" s="8"/>
      <c r="T18" s="8"/>
      <c r="U18" s="8"/>
      <c r="V18" s="8"/>
      <c r="W18" s="8">
        <v>6681515305</v>
      </c>
      <c r="X18" s="8">
        <v>6958398520</v>
      </c>
      <c r="Y18" s="8">
        <v>-276883215</v>
      </c>
      <c r="Z18" s="2">
        <v>-3.98</v>
      </c>
      <c r="AA18" s="6">
        <v>9070569854</v>
      </c>
    </row>
    <row r="19" spans="1:27" ht="13.5">
      <c r="A19" s="23" t="s">
        <v>44</v>
      </c>
      <c r="B19" s="29"/>
      <c r="C19" s="6">
        <v>4176140604</v>
      </c>
      <c r="D19" s="6"/>
      <c r="E19" s="7">
        <v>4330536166</v>
      </c>
      <c r="F19" s="26">
        <v>4177804771</v>
      </c>
      <c r="G19" s="26">
        <v>111767060</v>
      </c>
      <c r="H19" s="26">
        <v>1050411976</v>
      </c>
      <c r="I19" s="26">
        <v>167540426</v>
      </c>
      <c r="J19" s="26">
        <v>1329719462</v>
      </c>
      <c r="K19" s="26">
        <v>98131186</v>
      </c>
      <c r="L19" s="26">
        <v>-34701705</v>
      </c>
      <c r="M19" s="26">
        <v>1092988151</v>
      </c>
      <c r="N19" s="26">
        <v>1156417632</v>
      </c>
      <c r="O19" s="26">
        <v>6782358</v>
      </c>
      <c r="P19" s="26">
        <v>178265917</v>
      </c>
      <c r="Q19" s="26">
        <v>1010435501</v>
      </c>
      <c r="R19" s="26">
        <v>1195483776</v>
      </c>
      <c r="S19" s="26"/>
      <c r="T19" s="26"/>
      <c r="U19" s="26"/>
      <c r="V19" s="26"/>
      <c r="W19" s="26">
        <v>3681620870</v>
      </c>
      <c r="X19" s="26">
        <v>3754591722</v>
      </c>
      <c r="Y19" s="26">
        <v>-72970852</v>
      </c>
      <c r="Z19" s="27">
        <v>-1.94</v>
      </c>
      <c r="AA19" s="28">
        <v>4177804771</v>
      </c>
    </row>
    <row r="20" spans="1:27" ht="13.5">
      <c r="A20" s="23" t="s">
        <v>45</v>
      </c>
      <c r="B20" s="29"/>
      <c r="C20" s="6">
        <v>226156538</v>
      </c>
      <c r="D20" s="6"/>
      <c r="E20" s="7">
        <v>106281967</v>
      </c>
      <c r="F20" s="8">
        <v>115799826</v>
      </c>
      <c r="G20" s="8">
        <v>1117141</v>
      </c>
      <c r="H20" s="8">
        <v>2791064</v>
      </c>
      <c r="I20" s="30">
        <v>3079651</v>
      </c>
      <c r="J20" s="8">
        <v>6987856</v>
      </c>
      <c r="K20" s="8">
        <v>18049394</v>
      </c>
      <c r="L20" s="8">
        <v>585519</v>
      </c>
      <c r="M20" s="8">
        <v>16402816</v>
      </c>
      <c r="N20" s="8">
        <v>35037729</v>
      </c>
      <c r="O20" s="8">
        <v>1989155</v>
      </c>
      <c r="P20" s="30">
        <v>-4144501</v>
      </c>
      <c r="Q20" s="8">
        <v>12893327</v>
      </c>
      <c r="R20" s="8">
        <v>10737981</v>
      </c>
      <c r="S20" s="8"/>
      <c r="T20" s="8"/>
      <c r="U20" s="8"/>
      <c r="V20" s="8"/>
      <c r="W20" s="30">
        <v>52763566</v>
      </c>
      <c r="X20" s="8">
        <v>77242023</v>
      </c>
      <c r="Y20" s="8">
        <v>-24478457</v>
      </c>
      <c r="Z20" s="2">
        <v>-31.69</v>
      </c>
      <c r="AA20" s="6">
        <v>115799826</v>
      </c>
    </row>
    <row r="21" spans="1:27" ht="24.75" customHeight="1">
      <c r="A21" s="31" t="s">
        <v>46</v>
      </c>
      <c r="B21" s="32"/>
      <c r="C21" s="33">
        <f aca="true" t="shared" si="0" ref="C21:Y21">SUM(C5:C20)</f>
        <v>56827883940</v>
      </c>
      <c r="D21" s="33">
        <f t="shared" si="0"/>
        <v>0</v>
      </c>
      <c r="E21" s="34">
        <f t="shared" si="0"/>
        <v>61397521668</v>
      </c>
      <c r="F21" s="35">
        <f t="shared" si="0"/>
        <v>62536133116</v>
      </c>
      <c r="G21" s="35">
        <f t="shared" si="0"/>
        <v>6780973006</v>
      </c>
      <c r="H21" s="35">
        <f t="shared" si="0"/>
        <v>5467711666</v>
      </c>
      <c r="I21" s="35">
        <f t="shared" si="0"/>
        <v>4462720464</v>
      </c>
      <c r="J21" s="35">
        <f t="shared" si="0"/>
        <v>16711405136</v>
      </c>
      <c r="K21" s="35">
        <f t="shared" si="0"/>
        <v>4440061103</v>
      </c>
      <c r="L21" s="35">
        <f t="shared" si="0"/>
        <v>4278343763</v>
      </c>
      <c r="M21" s="35">
        <f t="shared" si="0"/>
        <v>6624646176</v>
      </c>
      <c r="N21" s="35">
        <f t="shared" si="0"/>
        <v>15343051042</v>
      </c>
      <c r="O21" s="35">
        <f t="shared" si="0"/>
        <v>4653378234</v>
      </c>
      <c r="P21" s="35">
        <f t="shared" si="0"/>
        <v>4571263938</v>
      </c>
      <c r="Q21" s="35">
        <f t="shared" si="0"/>
        <v>6551563155</v>
      </c>
      <c r="R21" s="35">
        <f t="shared" si="0"/>
        <v>15776205327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47830661505</v>
      </c>
      <c r="X21" s="35">
        <f t="shared" si="0"/>
        <v>47863481680</v>
      </c>
      <c r="Y21" s="35">
        <f t="shared" si="0"/>
        <v>-32820175</v>
      </c>
      <c r="Z21" s="36">
        <f>+IF(X21&lt;&gt;0,+(Y21/X21)*100,0)</f>
        <v>-0.06857038779465573</v>
      </c>
      <c r="AA21" s="33">
        <f>SUM(AA5:AA20)</f>
        <v>62536133116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17712001757</v>
      </c>
      <c r="D24" s="6"/>
      <c r="E24" s="7">
        <v>20710311983</v>
      </c>
      <c r="F24" s="8">
        <v>20875430733</v>
      </c>
      <c r="G24" s="8">
        <v>1348092776</v>
      </c>
      <c r="H24" s="8">
        <v>1424779576</v>
      </c>
      <c r="I24" s="8">
        <v>1552456550</v>
      </c>
      <c r="J24" s="8">
        <v>4325328902</v>
      </c>
      <c r="K24" s="8">
        <v>1514586456</v>
      </c>
      <c r="L24" s="8">
        <v>2271316603</v>
      </c>
      <c r="M24" s="8">
        <v>1532287219</v>
      </c>
      <c r="N24" s="8">
        <v>5318190278</v>
      </c>
      <c r="O24" s="8">
        <v>1582898686</v>
      </c>
      <c r="P24" s="8">
        <v>1580140116</v>
      </c>
      <c r="Q24" s="8">
        <v>1568513904</v>
      </c>
      <c r="R24" s="8">
        <v>4731552706</v>
      </c>
      <c r="S24" s="8"/>
      <c r="T24" s="8"/>
      <c r="U24" s="8"/>
      <c r="V24" s="8"/>
      <c r="W24" s="8">
        <v>14375071886</v>
      </c>
      <c r="X24" s="8">
        <v>15218613613</v>
      </c>
      <c r="Y24" s="8">
        <v>-843541727</v>
      </c>
      <c r="Z24" s="2">
        <v>-5.54</v>
      </c>
      <c r="AA24" s="6">
        <v>20875430733</v>
      </c>
    </row>
    <row r="25" spans="1:27" ht="13.5">
      <c r="A25" s="25" t="s">
        <v>49</v>
      </c>
      <c r="B25" s="24"/>
      <c r="C25" s="6">
        <v>421348188</v>
      </c>
      <c r="D25" s="6"/>
      <c r="E25" s="7">
        <v>484655064</v>
      </c>
      <c r="F25" s="8">
        <v>484535799</v>
      </c>
      <c r="G25" s="8">
        <v>34534714</v>
      </c>
      <c r="H25" s="8">
        <v>35140654</v>
      </c>
      <c r="I25" s="8">
        <v>38480014</v>
      </c>
      <c r="J25" s="8">
        <v>108155382</v>
      </c>
      <c r="K25" s="8">
        <v>36560375</v>
      </c>
      <c r="L25" s="8">
        <v>36707060</v>
      </c>
      <c r="M25" s="8">
        <v>36278687</v>
      </c>
      <c r="N25" s="8">
        <v>109546122</v>
      </c>
      <c r="O25" s="8">
        <v>36357480</v>
      </c>
      <c r="P25" s="8">
        <v>36467189</v>
      </c>
      <c r="Q25" s="8">
        <v>36481986</v>
      </c>
      <c r="R25" s="8">
        <v>109306655</v>
      </c>
      <c r="S25" s="8"/>
      <c r="T25" s="8"/>
      <c r="U25" s="8"/>
      <c r="V25" s="8"/>
      <c r="W25" s="8">
        <v>327008159</v>
      </c>
      <c r="X25" s="8">
        <v>351356413</v>
      </c>
      <c r="Y25" s="8">
        <v>-24348254</v>
      </c>
      <c r="Z25" s="2">
        <v>-6.93</v>
      </c>
      <c r="AA25" s="6">
        <v>484535799</v>
      </c>
    </row>
    <row r="26" spans="1:27" ht="13.5">
      <c r="A26" s="25" t="s">
        <v>50</v>
      </c>
      <c r="B26" s="24"/>
      <c r="C26" s="6">
        <v>2724583619</v>
      </c>
      <c r="D26" s="6"/>
      <c r="E26" s="7">
        <v>3431969910</v>
      </c>
      <c r="F26" s="8">
        <v>3463363669</v>
      </c>
      <c r="G26" s="8">
        <v>260303793</v>
      </c>
      <c r="H26" s="8">
        <v>222025941</v>
      </c>
      <c r="I26" s="8">
        <v>270307836</v>
      </c>
      <c r="J26" s="8">
        <v>752637570</v>
      </c>
      <c r="K26" s="8">
        <v>242294585</v>
      </c>
      <c r="L26" s="8">
        <v>251367459</v>
      </c>
      <c r="M26" s="8">
        <v>288458754</v>
      </c>
      <c r="N26" s="8">
        <v>782120798</v>
      </c>
      <c r="O26" s="8">
        <v>131570574</v>
      </c>
      <c r="P26" s="8">
        <v>229366302</v>
      </c>
      <c r="Q26" s="8">
        <v>280970983</v>
      </c>
      <c r="R26" s="8">
        <v>641907859</v>
      </c>
      <c r="S26" s="8"/>
      <c r="T26" s="8"/>
      <c r="U26" s="8"/>
      <c r="V26" s="8"/>
      <c r="W26" s="8">
        <v>2176666227</v>
      </c>
      <c r="X26" s="8">
        <v>2312374623</v>
      </c>
      <c r="Y26" s="8">
        <v>-135708396</v>
      </c>
      <c r="Z26" s="2">
        <v>-5.87</v>
      </c>
      <c r="AA26" s="6">
        <v>3463363669</v>
      </c>
    </row>
    <row r="27" spans="1:27" ht="13.5">
      <c r="A27" s="25" t="s">
        <v>51</v>
      </c>
      <c r="B27" s="24"/>
      <c r="C27" s="6">
        <v>4183418340</v>
      </c>
      <c r="D27" s="6"/>
      <c r="E27" s="7">
        <v>4598918483</v>
      </c>
      <c r="F27" s="8">
        <v>4634506013</v>
      </c>
      <c r="G27" s="8">
        <v>277941746</v>
      </c>
      <c r="H27" s="8">
        <v>278973530</v>
      </c>
      <c r="I27" s="8">
        <v>346873718</v>
      </c>
      <c r="J27" s="8">
        <v>903788994</v>
      </c>
      <c r="K27" s="8">
        <v>331243395</v>
      </c>
      <c r="L27" s="8">
        <v>326370833</v>
      </c>
      <c r="M27" s="8">
        <v>364736212</v>
      </c>
      <c r="N27" s="8">
        <v>1022350440</v>
      </c>
      <c r="O27" s="8">
        <v>417372156</v>
      </c>
      <c r="P27" s="8">
        <v>401421589</v>
      </c>
      <c r="Q27" s="8">
        <v>342222218</v>
      </c>
      <c r="R27" s="8">
        <v>1161015963</v>
      </c>
      <c r="S27" s="8"/>
      <c r="T27" s="8"/>
      <c r="U27" s="8"/>
      <c r="V27" s="8"/>
      <c r="W27" s="8">
        <v>3087155397</v>
      </c>
      <c r="X27" s="8">
        <v>3262860174</v>
      </c>
      <c r="Y27" s="8">
        <v>-175704777</v>
      </c>
      <c r="Z27" s="2">
        <v>-5.38</v>
      </c>
      <c r="AA27" s="6">
        <v>4634506013</v>
      </c>
    </row>
    <row r="28" spans="1:27" ht="13.5">
      <c r="A28" s="25" t="s">
        <v>52</v>
      </c>
      <c r="B28" s="24"/>
      <c r="C28" s="6">
        <v>1242444570</v>
      </c>
      <c r="D28" s="6"/>
      <c r="E28" s="7">
        <v>1337154841</v>
      </c>
      <c r="F28" s="8">
        <v>1257652605</v>
      </c>
      <c r="G28" s="8">
        <v>64906426</v>
      </c>
      <c r="H28" s="8">
        <v>97867596</v>
      </c>
      <c r="I28" s="8">
        <v>96917800</v>
      </c>
      <c r="J28" s="8">
        <v>259691822</v>
      </c>
      <c r="K28" s="8">
        <v>83722500</v>
      </c>
      <c r="L28" s="8">
        <v>86280873</v>
      </c>
      <c r="M28" s="8">
        <v>167730003</v>
      </c>
      <c r="N28" s="8">
        <v>337733376</v>
      </c>
      <c r="O28" s="8">
        <v>90629657</v>
      </c>
      <c r="P28" s="8">
        <v>82721042</v>
      </c>
      <c r="Q28" s="8">
        <v>80210763</v>
      </c>
      <c r="R28" s="8">
        <v>253561462</v>
      </c>
      <c r="S28" s="8"/>
      <c r="T28" s="8"/>
      <c r="U28" s="8"/>
      <c r="V28" s="8"/>
      <c r="W28" s="8">
        <v>850986660</v>
      </c>
      <c r="X28" s="8">
        <v>861803816</v>
      </c>
      <c r="Y28" s="8">
        <v>-10817156</v>
      </c>
      <c r="Z28" s="2">
        <v>-1.26</v>
      </c>
      <c r="AA28" s="6">
        <v>1257652605</v>
      </c>
    </row>
    <row r="29" spans="1:27" ht="13.5">
      <c r="A29" s="25" t="s">
        <v>53</v>
      </c>
      <c r="B29" s="24"/>
      <c r="C29" s="6">
        <v>12738614202</v>
      </c>
      <c r="D29" s="6"/>
      <c r="E29" s="7">
        <v>15122215719</v>
      </c>
      <c r="F29" s="8">
        <v>15143272036</v>
      </c>
      <c r="G29" s="8">
        <v>147698809</v>
      </c>
      <c r="H29" s="8">
        <v>1859864873</v>
      </c>
      <c r="I29" s="8">
        <v>1761246265</v>
      </c>
      <c r="J29" s="8">
        <v>3768809947</v>
      </c>
      <c r="K29" s="8">
        <v>1110728798</v>
      </c>
      <c r="L29" s="8">
        <v>1105969865</v>
      </c>
      <c r="M29" s="8">
        <v>1089560830</v>
      </c>
      <c r="N29" s="8">
        <v>3306259493</v>
      </c>
      <c r="O29" s="8">
        <v>1014415046</v>
      </c>
      <c r="P29" s="8">
        <v>1121753579</v>
      </c>
      <c r="Q29" s="8">
        <v>1035726307</v>
      </c>
      <c r="R29" s="8">
        <v>3171894932</v>
      </c>
      <c r="S29" s="8"/>
      <c r="T29" s="8"/>
      <c r="U29" s="8"/>
      <c r="V29" s="8"/>
      <c r="W29" s="8">
        <v>10246964372</v>
      </c>
      <c r="X29" s="8">
        <v>10543368424</v>
      </c>
      <c r="Y29" s="8">
        <v>-296404052</v>
      </c>
      <c r="Z29" s="2">
        <v>-2.81</v>
      </c>
      <c r="AA29" s="6">
        <v>15143272036</v>
      </c>
    </row>
    <row r="30" spans="1:27" ht="13.5">
      <c r="A30" s="25" t="s">
        <v>54</v>
      </c>
      <c r="B30" s="24"/>
      <c r="C30" s="6">
        <v>2048723196</v>
      </c>
      <c r="D30" s="6"/>
      <c r="E30" s="7">
        <v>2490168757</v>
      </c>
      <c r="F30" s="8">
        <v>2379428982</v>
      </c>
      <c r="G30" s="8">
        <v>71863887</v>
      </c>
      <c r="H30" s="8">
        <v>167705188</v>
      </c>
      <c r="I30" s="8">
        <v>165661424</v>
      </c>
      <c r="J30" s="8">
        <v>405230499</v>
      </c>
      <c r="K30" s="8">
        <v>209910247</v>
      </c>
      <c r="L30" s="8">
        <v>155021078</v>
      </c>
      <c r="M30" s="8">
        <v>195658592</v>
      </c>
      <c r="N30" s="8">
        <v>560589917</v>
      </c>
      <c r="O30" s="8">
        <v>164712927</v>
      </c>
      <c r="P30" s="8">
        <v>150549086</v>
      </c>
      <c r="Q30" s="8">
        <v>185094059</v>
      </c>
      <c r="R30" s="8">
        <v>500356072</v>
      </c>
      <c r="S30" s="8"/>
      <c r="T30" s="8"/>
      <c r="U30" s="8"/>
      <c r="V30" s="8"/>
      <c r="W30" s="8">
        <v>1466176488</v>
      </c>
      <c r="X30" s="8">
        <v>1523617199</v>
      </c>
      <c r="Y30" s="8">
        <v>-57440711</v>
      </c>
      <c r="Z30" s="2">
        <v>-3.77</v>
      </c>
      <c r="AA30" s="6">
        <v>2379428982</v>
      </c>
    </row>
    <row r="31" spans="1:27" ht="13.5">
      <c r="A31" s="25" t="s">
        <v>55</v>
      </c>
      <c r="B31" s="24"/>
      <c r="C31" s="6">
        <v>7922267807</v>
      </c>
      <c r="D31" s="6"/>
      <c r="E31" s="7">
        <v>9947475522</v>
      </c>
      <c r="F31" s="8">
        <v>10281824910</v>
      </c>
      <c r="G31" s="8">
        <v>138359460</v>
      </c>
      <c r="H31" s="8">
        <v>481536351</v>
      </c>
      <c r="I31" s="8">
        <v>662748473</v>
      </c>
      <c r="J31" s="8">
        <v>1282644284</v>
      </c>
      <c r="K31" s="8">
        <v>739681481</v>
      </c>
      <c r="L31" s="8">
        <v>738258976</v>
      </c>
      <c r="M31" s="8">
        <v>830420898</v>
      </c>
      <c r="N31" s="8">
        <v>2308361355</v>
      </c>
      <c r="O31" s="8">
        <v>566759467</v>
      </c>
      <c r="P31" s="8">
        <v>749139350</v>
      </c>
      <c r="Q31" s="8">
        <v>902193002</v>
      </c>
      <c r="R31" s="8">
        <v>2218091819</v>
      </c>
      <c r="S31" s="8"/>
      <c r="T31" s="8"/>
      <c r="U31" s="8"/>
      <c r="V31" s="8"/>
      <c r="W31" s="8">
        <v>5809097458</v>
      </c>
      <c r="X31" s="8">
        <v>6598874327</v>
      </c>
      <c r="Y31" s="8">
        <v>-789776869</v>
      </c>
      <c r="Z31" s="2">
        <v>-11.97</v>
      </c>
      <c r="AA31" s="6">
        <v>10281824910</v>
      </c>
    </row>
    <row r="32" spans="1:27" ht="13.5">
      <c r="A32" s="25" t="s">
        <v>43</v>
      </c>
      <c r="B32" s="24"/>
      <c r="C32" s="6">
        <v>522545209</v>
      </c>
      <c r="D32" s="6"/>
      <c r="E32" s="7">
        <v>648225897</v>
      </c>
      <c r="F32" s="8">
        <v>741236931</v>
      </c>
      <c r="G32" s="8">
        <v>17429172</v>
      </c>
      <c r="H32" s="8">
        <v>31859629</v>
      </c>
      <c r="I32" s="8">
        <v>75211580</v>
      </c>
      <c r="J32" s="8">
        <v>124500381</v>
      </c>
      <c r="K32" s="8">
        <v>62620491</v>
      </c>
      <c r="L32" s="8">
        <v>50879664</v>
      </c>
      <c r="M32" s="8">
        <v>40448634</v>
      </c>
      <c r="N32" s="8">
        <v>153948789</v>
      </c>
      <c r="O32" s="8">
        <v>25581467</v>
      </c>
      <c r="P32" s="8">
        <v>24367652</v>
      </c>
      <c r="Q32" s="8">
        <v>49706177</v>
      </c>
      <c r="R32" s="8">
        <v>99655296</v>
      </c>
      <c r="S32" s="8"/>
      <c r="T32" s="8"/>
      <c r="U32" s="8"/>
      <c r="V32" s="8"/>
      <c r="W32" s="8">
        <v>378104466</v>
      </c>
      <c r="X32" s="8">
        <v>449568338</v>
      </c>
      <c r="Y32" s="8">
        <v>-71463872</v>
      </c>
      <c r="Z32" s="2">
        <v>-15.9</v>
      </c>
      <c r="AA32" s="6">
        <v>741236931</v>
      </c>
    </row>
    <row r="33" spans="1:27" ht="13.5">
      <c r="A33" s="25" t="s">
        <v>56</v>
      </c>
      <c r="B33" s="24"/>
      <c r="C33" s="6">
        <v>3158797153</v>
      </c>
      <c r="D33" s="6"/>
      <c r="E33" s="7">
        <v>4150461366</v>
      </c>
      <c r="F33" s="8">
        <v>4161773657</v>
      </c>
      <c r="G33" s="8">
        <v>203275215</v>
      </c>
      <c r="H33" s="8">
        <v>327666299</v>
      </c>
      <c r="I33" s="8">
        <v>300581121</v>
      </c>
      <c r="J33" s="8">
        <v>831522635</v>
      </c>
      <c r="K33" s="8">
        <v>340265276</v>
      </c>
      <c r="L33" s="8">
        <v>272205969</v>
      </c>
      <c r="M33" s="8">
        <v>265313215</v>
      </c>
      <c r="N33" s="8">
        <v>877784460</v>
      </c>
      <c r="O33" s="8">
        <v>255084249</v>
      </c>
      <c r="P33" s="8">
        <v>292035843</v>
      </c>
      <c r="Q33" s="8">
        <v>276990651</v>
      </c>
      <c r="R33" s="8">
        <v>824110743</v>
      </c>
      <c r="S33" s="8"/>
      <c r="T33" s="8"/>
      <c r="U33" s="8"/>
      <c r="V33" s="8"/>
      <c r="W33" s="8">
        <v>2533417838</v>
      </c>
      <c r="X33" s="8">
        <v>2953442177</v>
      </c>
      <c r="Y33" s="8">
        <v>-420024339</v>
      </c>
      <c r="Z33" s="2">
        <v>-14.22</v>
      </c>
      <c r="AA33" s="6">
        <v>4161773657</v>
      </c>
    </row>
    <row r="34" spans="1:27" ht="13.5">
      <c r="A34" s="23" t="s">
        <v>57</v>
      </c>
      <c r="B34" s="29"/>
      <c r="C34" s="6">
        <v>123760724</v>
      </c>
      <c r="D34" s="6"/>
      <c r="E34" s="7">
        <v>29439849</v>
      </c>
      <c r="F34" s="8">
        <v>65423134</v>
      </c>
      <c r="G34" s="8">
        <v>46689</v>
      </c>
      <c r="H34" s="8">
        <v>302240</v>
      </c>
      <c r="I34" s="8">
        <v>5286435</v>
      </c>
      <c r="J34" s="8">
        <v>5635364</v>
      </c>
      <c r="K34" s="8">
        <v>1745062</v>
      </c>
      <c r="L34" s="8">
        <v>1513738</v>
      </c>
      <c r="M34" s="8">
        <v>375107</v>
      </c>
      <c r="N34" s="8">
        <v>3633907</v>
      </c>
      <c r="O34" s="8">
        <v>-143955</v>
      </c>
      <c r="P34" s="8">
        <v>-4861387</v>
      </c>
      <c r="Q34" s="8">
        <v>734358</v>
      </c>
      <c r="R34" s="8">
        <v>-4270984</v>
      </c>
      <c r="S34" s="8"/>
      <c r="T34" s="8"/>
      <c r="U34" s="8"/>
      <c r="V34" s="8"/>
      <c r="W34" s="8">
        <v>4998287</v>
      </c>
      <c r="X34" s="8">
        <v>30304502</v>
      </c>
      <c r="Y34" s="8">
        <v>-25306215</v>
      </c>
      <c r="Z34" s="2">
        <v>-83.51</v>
      </c>
      <c r="AA34" s="6">
        <v>65423134</v>
      </c>
    </row>
    <row r="35" spans="1:27" ht="12.75">
      <c r="A35" s="40" t="s">
        <v>58</v>
      </c>
      <c r="B35" s="32"/>
      <c r="C35" s="33">
        <f aca="true" t="shared" si="1" ref="C35:Y35">SUM(C24:C34)</f>
        <v>52798504765</v>
      </c>
      <c r="D35" s="33">
        <f>SUM(D24:D34)</f>
        <v>0</v>
      </c>
      <c r="E35" s="34">
        <f t="shared" si="1"/>
        <v>62950997391</v>
      </c>
      <c r="F35" s="35">
        <f t="shared" si="1"/>
        <v>63488448469</v>
      </c>
      <c r="G35" s="35">
        <f t="shared" si="1"/>
        <v>2564452687</v>
      </c>
      <c r="H35" s="35">
        <f t="shared" si="1"/>
        <v>4927721877</v>
      </c>
      <c r="I35" s="35">
        <f t="shared" si="1"/>
        <v>5275771216</v>
      </c>
      <c r="J35" s="35">
        <f t="shared" si="1"/>
        <v>12767945780</v>
      </c>
      <c r="K35" s="35">
        <f t="shared" si="1"/>
        <v>4673358666</v>
      </c>
      <c r="L35" s="35">
        <f t="shared" si="1"/>
        <v>5295892118</v>
      </c>
      <c r="M35" s="35">
        <f t="shared" si="1"/>
        <v>4811268151</v>
      </c>
      <c r="N35" s="35">
        <f t="shared" si="1"/>
        <v>14780518935</v>
      </c>
      <c r="O35" s="35">
        <f t="shared" si="1"/>
        <v>4285237754</v>
      </c>
      <c r="P35" s="35">
        <f t="shared" si="1"/>
        <v>4663100361</v>
      </c>
      <c r="Q35" s="35">
        <f t="shared" si="1"/>
        <v>4758844408</v>
      </c>
      <c r="R35" s="35">
        <f t="shared" si="1"/>
        <v>13707182523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41255647238</v>
      </c>
      <c r="X35" s="35">
        <f t="shared" si="1"/>
        <v>44106183606</v>
      </c>
      <c r="Y35" s="35">
        <f t="shared" si="1"/>
        <v>-2850536368</v>
      </c>
      <c r="Z35" s="36">
        <f>+IF(X35&lt;&gt;0,+(Y35/X35)*100,0)</f>
        <v>-6.462895074903344</v>
      </c>
      <c r="AA35" s="33">
        <f>SUM(AA24:AA34)</f>
        <v>63488448469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4029379175</v>
      </c>
      <c r="D37" s="46">
        <f>+D21-D35</f>
        <v>0</v>
      </c>
      <c r="E37" s="47">
        <f t="shared" si="2"/>
        <v>-1553475723</v>
      </c>
      <c r="F37" s="48">
        <f t="shared" si="2"/>
        <v>-952315353</v>
      </c>
      <c r="G37" s="48">
        <f t="shared" si="2"/>
        <v>4216520319</v>
      </c>
      <c r="H37" s="48">
        <f t="shared" si="2"/>
        <v>539989789</v>
      </c>
      <c r="I37" s="48">
        <f t="shared" si="2"/>
        <v>-813050752</v>
      </c>
      <c r="J37" s="48">
        <f t="shared" si="2"/>
        <v>3943459356</v>
      </c>
      <c r="K37" s="48">
        <f t="shared" si="2"/>
        <v>-233297563</v>
      </c>
      <c r="L37" s="48">
        <f t="shared" si="2"/>
        <v>-1017548355</v>
      </c>
      <c r="M37" s="48">
        <f t="shared" si="2"/>
        <v>1813378025</v>
      </c>
      <c r="N37" s="48">
        <f t="shared" si="2"/>
        <v>562532107</v>
      </c>
      <c r="O37" s="48">
        <f t="shared" si="2"/>
        <v>368140480</v>
      </c>
      <c r="P37" s="48">
        <f t="shared" si="2"/>
        <v>-91836423</v>
      </c>
      <c r="Q37" s="48">
        <f t="shared" si="2"/>
        <v>1792718747</v>
      </c>
      <c r="R37" s="48">
        <f t="shared" si="2"/>
        <v>2069022804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6575014267</v>
      </c>
      <c r="X37" s="48">
        <f>IF(F21=F35,0,X21-X35)</f>
        <v>3757298074</v>
      </c>
      <c r="Y37" s="48">
        <f t="shared" si="2"/>
        <v>2817716193</v>
      </c>
      <c r="Z37" s="49">
        <f>+IF(X37&lt;&gt;0,+(Y37/X37)*100,0)</f>
        <v>74.9931503305053</v>
      </c>
      <c r="AA37" s="46">
        <f>+AA21-AA35</f>
        <v>-952315353</v>
      </c>
    </row>
    <row r="38" spans="1:27" ht="22.5" customHeight="1">
      <c r="A38" s="50" t="s">
        <v>60</v>
      </c>
      <c r="B38" s="29"/>
      <c r="C38" s="6">
        <v>3335769017</v>
      </c>
      <c r="D38" s="6"/>
      <c r="E38" s="7">
        <v>3500513597</v>
      </c>
      <c r="F38" s="8">
        <v>3975100178</v>
      </c>
      <c r="G38" s="8">
        <v>11367827</v>
      </c>
      <c r="H38" s="8">
        <v>74703159</v>
      </c>
      <c r="I38" s="8">
        <v>99153538</v>
      </c>
      <c r="J38" s="8">
        <v>185224524</v>
      </c>
      <c r="K38" s="8">
        <v>200580892</v>
      </c>
      <c r="L38" s="8">
        <v>215337185</v>
      </c>
      <c r="M38" s="8">
        <v>299956233</v>
      </c>
      <c r="N38" s="8">
        <v>715874310</v>
      </c>
      <c r="O38" s="8">
        <v>311339197</v>
      </c>
      <c r="P38" s="8">
        <v>145422124</v>
      </c>
      <c r="Q38" s="8">
        <v>249143503</v>
      </c>
      <c r="R38" s="8">
        <v>705904824</v>
      </c>
      <c r="S38" s="8"/>
      <c r="T38" s="8"/>
      <c r="U38" s="8"/>
      <c r="V38" s="8"/>
      <c r="W38" s="8">
        <v>1607003658</v>
      </c>
      <c r="X38" s="8">
        <v>1955130586</v>
      </c>
      <c r="Y38" s="8">
        <v>-348126928</v>
      </c>
      <c r="Z38" s="2">
        <v>-17.81</v>
      </c>
      <c r="AA38" s="6">
        <v>3975100178</v>
      </c>
    </row>
    <row r="39" spans="1:27" ht="57" customHeight="1">
      <c r="A39" s="50" t="s">
        <v>61</v>
      </c>
      <c r="B39" s="29"/>
      <c r="C39" s="28">
        <v>300184349</v>
      </c>
      <c r="D39" s="28"/>
      <c r="E39" s="7">
        <v>220764280</v>
      </c>
      <c r="F39" s="26">
        <v>267879154</v>
      </c>
      <c r="G39" s="26">
        <v>5832639</v>
      </c>
      <c r="H39" s="26">
        <v>28648281</v>
      </c>
      <c r="I39" s="26">
        <v>23239743</v>
      </c>
      <c r="J39" s="26">
        <v>57720663</v>
      </c>
      <c r="K39" s="26">
        <v>36446357</v>
      </c>
      <c r="L39" s="26">
        <v>28053104</v>
      </c>
      <c r="M39" s="26">
        <v>5210288</v>
      </c>
      <c r="N39" s="26">
        <v>69709749</v>
      </c>
      <c r="O39" s="26">
        <v>11558689</v>
      </c>
      <c r="P39" s="26">
        <v>18100526</v>
      </c>
      <c r="Q39" s="26">
        <v>16846914</v>
      </c>
      <c r="R39" s="26">
        <v>46506129</v>
      </c>
      <c r="S39" s="26"/>
      <c r="T39" s="26"/>
      <c r="U39" s="26"/>
      <c r="V39" s="26"/>
      <c r="W39" s="26">
        <v>173936541</v>
      </c>
      <c r="X39" s="26">
        <v>188655587</v>
      </c>
      <c r="Y39" s="26">
        <v>-14719046</v>
      </c>
      <c r="Z39" s="27">
        <v>-7.8</v>
      </c>
      <c r="AA39" s="28">
        <v>267879154</v>
      </c>
    </row>
    <row r="40" spans="1:27" ht="13.5">
      <c r="A40" s="23" t="s">
        <v>62</v>
      </c>
      <c r="B40" s="29"/>
      <c r="C40" s="51">
        <v>143285130</v>
      </c>
      <c r="D40" s="51"/>
      <c r="E40" s="7"/>
      <c r="F40" s="8">
        <v>7389232</v>
      </c>
      <c r="G40" s="52"/>
      <c r="H40" s="52"/>
      <c r="I40" s="52"/>
      <c r="J40" s="8"/>
      <c r="K40" s="52">
        <v>64436</v>
      </c>
      <c r="L40" s="52"/>
      <c r="M40" s="8"/>
      <c r="N40" s="52">
        <v>64436</v>
      </c>
      <c r="O40" s="52"/>
      <c r="P40" s="52"/>
      <c r="Q40" s="8"/>
      <c r="R40" s="52"/>
      <c r="S40" s="52"/>
      <c r="T40" s="8"/>
      <c r="U40" s="52"/>
      <c r="V40" s="52"/>
      <c r="W40" s="52">
        <v>64436</v>
      </c>
      <c r="X40" s="8">
        <v>4636602</v>
      </c>
      <c r="Y40" s="52">
        <v>-4572166</v>
      </c>
      <c r="Z40" s="53">
        <v>-98.61</v>
      </c>
      <c r="AA40" s="54">
        <v>7389232</v>
      </c>
    </row>
    <row r="41" spans="1:27" ht="24.75" customHeight="1">
      <c r="A41" s="55" t="s">
        <v>63</v>
      </c>
      <c r="B41" s="29"/>
      <c r="C41" s="56">
        <f aca="true" t="shared" si="3" ref="C41:Y41">SUM(C37:C40)</f>
        <v>7808617671</v>
      </c>
      <c r="D41" s="56">
        <f>SUM(D37:D40)</f>
        <v>0</v>
      </c>
      <c r="E41" s="57">
        <f t="shared" si="3"/>
        <v>2167802154</v>
      </c>
      <c r="F41" s="58">
        <f t="shared" si="3"/>
        <v>3298053211</v>
      </c>
      <c r="G41" s="58">
        <f t="shared" si="3"/>
        <v>4233720785</v>
      </c>
      <c r="H41" s="58">
        <f t="shared" si="3"/>
        <v>643341229</v>
      </c>
      <c r="I41" s="58">
        <f t="shared" si="3"/>
        <v>-690657471</v>
      </c>
      <c r="J41" s="58">
        <f t="shared" si="3"/>
        <v>4186404543</v>
      </c>
      <c r="K41" s="58">
        <f t="shared" si="3"/>
        <v>3794122</v>
      </c>
      <c r="L41" s="58">
        <f t="shared" si="3"/>
        <v>-774158066</v>
      </c>
      <c r="M41" s="58">
        <f t="shared" si="3"/>
        <v>2118544546</v>
      </c>
      <c r="N41" s="58">
        <f t="shared" si="3"/>
        <v>1348180602</v>
      </c>
      <c r="O41" s="58">
        <f t="shared" si="3"/>
        <v>691038366</v>
      </c>
      <c r="P41" s="58">
        <f t="shared" si="3"/>
        <v>71686227</v>
      </c>
      <c r="Q41" s="58">
        <f t="shared" si="3"/>
        <v>2058709164</v>
      </c>
      <c r="R41" s="58">
        <f t="shared" si="3"/>
        <v>2821433757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8356018902</v>
      </c>
      <c r="X41" s="58">
        <f t="shared" si="3"/>
        <v>5905720849</v>
      </c>
      <c r="Y41" s="58">
        <f t="shared" si="3"/>
        <v>2450298053</v>
      </c>
      <c r="Z41" s="59">
        <f>+IF(X41&lt;&gt;0,+(Y41/X41)*100,0)</f>
        <v>41.49024506322378</v>
      </c>
      <c r="AA41" s="56">
        <f>SUM(AA37:AA40)</f>
        <v>3298053211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7808617671</v>
      </c>
      <c r="D43" s="64">
        <f>+D41-D42</f>
        <v>0</v>
      </c>
      <c r="E43" s="65">
        <f t="shared" si="4"/>
        <v>2167802154</v>
      </c>
      <c r="F43" s="66">
        <f t="shared" si="4"/>
        <v>3298053211</v>
      </c>
      <c r="G43" s="66">
        <f t="shared" si="4"/>
        <v>4233720785</v>
      </c>
      <c r="H43" s="66">
        <f t="shared" si="4"/>
        <v>643341229</v>
      </c>
      <c r="I43" s="66">
        <f t="shared" si="4"/>
        <v>-690657471</v>
      </c>
      <c r="J43" s="66">
        <f t="shared" si="4"/>
        <v>4186404543</v>
      </c>
      <c r="K43" s="66">
        <f t="shared" si="4"/>
        <v>3794122</v>
      </c>
      <c r="L43" s="66">
        <f t="shared" si="4"/>
        <v>-774158066</v>
      </c>
      <c r="M43" s="66">
        <f t="shared" si="4"/>
        <v>2118544546</v>
      </c>
      <c r="N43" s="66">
        <f t="shared" si="4"/>
        <v>1348180602</v>
      </c>
      <c r="O43" s="66">
        <f t="shared" si="4"/>
        <v>691038366</v>
      </c>
      <c r="P43" s="66">
        <f t="shared" si="4"/>
        <v>71686227</v>
      </c>
      <c r="Q43" s="66">
        <f t="shared" si="4"/>
        <v>2058709164</v>
      </c>
      <c r="R43" s="66">
        <f t="shared" si="4"/>
        <v>2821433757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8356018902</v>
      </c>
      <c r="X43" s="66">
        <f t="shared" si="4"/>
        <v>5905720849</v>
      </c>
      <c r="Y43" s="66">
        <f t="shared" si="4"/>
        <v>2450298053</v>
      </c>
      <c r="Z43" s="67">
        <f>+IF(X43&lt;&gt;0,+(Y43/X43)*100,0)</f>
        <v>41.49024506322378</v>
      </c>
      <c r="AA43" s="64">
        <f>+AA41-AA42</f>
        <v>3298053211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7808617671</v>
      </c>
      <c r="D45" s="56">
        <f>SUM(D43:D44)</f>
        <v>0</v>
      </c>
      <c r="E45" s="57">
        <f t="shared" si="5"/>
        <v>2167802154</v>
      </c>
      <c r="F45" s="58">
        <f t="shared" si="5"/>
        <v>3298053211</v>
      </c>
      <c r="G45" s="58">
        <f t="shared" si="5"/>
        <v>4233720785</v>
      </c>
      <c r="H45" s="58">
        <f t="shared" si="5"/>
        <v>643341229</v>
      </c>
      <c r="I45" s="58">
        <f t="shared" si="5"/>
        <v>-690657471</v>
      </c>
      <c r="J45" s="58">
        <f t="shared" si="5"/>
        <v>4186404543</v>
      </c>
      <c r="K45" s="58">
        <f t="shared" si="5"/>
        <v>3794122</v>
      </c>
      <c r="L45" s="58">
        <f t="shared" si="5"/>
        <v>-774158066</v>
      </c>
      <c r="M45" s="58">
        <f t="shared" si="5"/>
        <v>2118544546</v>
      </c>
      <c r="N45" s="58">
        <f t="shared" si="5"/>
        <v>1348180602</v>
      </c>
      <c r="O45" s="58">
        <f t="shared" si="5"/>
        <v>691038366</v>
      </c>
      <c r="P45" s="58">
        <f t="shared" si="5"/>
        <v>71686227</v>
      </c>
      <c r="Q45" s="58">
        <f t="shared" si="5"/>
        <v>2058709164</v>
      </c>
      <c r="R45" s="58">
        <f t="shared" si="5"/>
        <v>2821433757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8356018902</v>
      </c>
      <c r="X45" s="58">
        <f t="shared" si="5"/>
        <v>5905720849</v>
      </c>
      <c r="Y45" s="58">
        <f t="shared" si="5"/>
        <v>2450298053</v>
      </c>
      <c r="Z45" s="59">
        <f>+IF(X45&lt;&gt;0,+(Y45/X45)*100,0)</f>
        <v>41.49024506322378</v>
      </c>
      <c r="AA45" s="56">
        <f>SUM(AA43:AA44)</f>
        <v>3298053211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7808617671</v>
      </c>
      <c r="D47" s="71">
        <f>SUM(D45:D46)</f>
        <v>0</v>
      </c>
      <c r="E47" s="72">
        <f t="shared" si="6"/>
        <v>2167802154</v>
      </c>
      <c r="F47" s="73">
        <f t="shared" si="6"/>
        <v>3298053211</v>
      </c>
      <c r="G47" s="73">
        <f t="shared" si="6"/>
        <v>4233720785</v>
      </c>
      <c r="H47" s="74">
        <f t="shared" si="6"/>
        <v>643341229</v>
      </c>
      <c r="I47" s="74">
        <f t="shared" si="6"/>
        <v>-690657471</v>
      </c>
      <c r="J47" s="74">
        <f t="shared" si="6"/>
        <v>4186404543</v>
      </c>
      <c r="K47" s="74">
        <f t="shared" si="6"/>
        <v>3794122</v>
      </c>
      <c r="L47" s="74">
        <f t="shared" si="6"/>
        <v>-774158066</v>
      </c>
      <c r="M47" s="73">
        <f t="shared" si="6"/>
        <v>2118544546</v>
      </c>
      <c r="N47" s="73">
        <f t="shared" si="6"/>
        <v>1348180602</v>
      </c>
      <c r="O47" s="74">
        <f t="shared" si="6"/>
        <v>691038366</v>
      </c>
      <c r="P47" s="74">
        <f t="shared" si="6"/>
        <v>71686227</v>
      </c>
      <c r="Q47" s="74">
        <f t="shared" si="6"/>
        <v>2058709164</v>
      </c>
      <c r="R47" s="74">
        <f t="shared" si="6"/>
        <v>2821433757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8356018902</v>
      </c>
      <c r="X47" s="74">
        <f t="shared" si="6"/>
        <v>5905720849</v>
      </c>
      <c r="Y47" s="74">
        <f t="shared" si="6"/>
        <v>2450298053</v>
      </c>
      <c r="Z47" s="75">
        <f>+IF(X47&lt;&gt;0,+(Y47/X47)*100,0)</f>
        <v>41.49024506322378</v>
      </c>
      <c r="AA47" s="76">
        <f>SUM(AA45:AA46)</f>
        <v>3298053211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 password="F954" sheet="1"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77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100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271147341</v>
      </c>
      <c r="D5" s="6"/>
      <c r="E5" s="7">
        <v>305349815</v>
      </c>
      <c r="F5" s="8">
        <v>308406236</v>
      </c>
      <c r="G5" s="8">
        <v>57365305</v>
      </c>
      <c r="H5" s="8">
        <v>23648476</v>
      </c>
      <c r="I5" s="8">
        <v>25159912</v>
      </c>
      <c r="J5" s="8">
        <v>106173693</v>
      </c>
      <c r="K5" s="8">
        <v>24699064</v>
      </c>
      <c r="L5" s="8">
        <v>24602495</v>
      </c>
      <c r="M5" s="8">
        <v>25512710</v>
      </c>
      <c r="N5" s="8">
        <v>74814269</v>
      </c>
      <c r="O5" s="8">
        <v>24846296</v>
      </c>
      <c r="P5" s="8">
        <v>25333792</v>
      </c>
      <c r="Q5" s="8">
        <v>25105134</v>
      </c>
      <c r="R5" s="8">
        <v>75285222</v>
      </c>
      <c r="S5" s="8"/>
      <c r="T5" s="8"/>
      <c r="U5" s="8"/>
      <c r="V5" s="8"/>
      <c r="W5" s="8">
        <v>256273184</v>
      </c>
      <c r="X5" s="8">
        <v>231304662</v>
      </c>
      <c r="Y5" s="8">
        <v>24968522</v>
      </c>
      <c r="Z5" s="2">
        <v>10.79</v>
      </c>
      <c r="AA5" s="6">
        <v>308406236</v>
      </c>
    </row>
    <row r="6" spans="1:27" ht="13.5">
      <c r="A6" s="23" t="s">
        <v>32</v>
      </c>
      <c r="B6" s="24"/>
      <c r="C6" s="6">
        <v>992910171</v>
      </c>
      <c r="D6" s="6"/>
      <c r="E6" s="7">
        <v>1175231372</v>
      </c>
      <c r="F6" s="8">
        <v>1177009475</v>
      </c>
      <c r="G6" s="8">
        <v>94906190</v>
      </c>
      <c r="H6" s="8">
        <v>112050499</v>
      </c>
      <c r="I6" s="8">
        <v>98659497</v>
      </c>
      <c r="J6" s="8">
        <v>305616186</v>
      </c>
      <c r="K6" s="8">
        <v>96954124</v>
      </c>
      <c r="L6" s="8">
        <v>94780873</v>
      </c>
      <c r="M6" s="8">
        <v>91023898</v>
      </c>
      <c r="N6" s="8">
        <v>282758895</v>
      </c>
      <c r="O6" s="8">
        <v>95933780</v>
      </c>
      <c r="P6" s="8">
        <v>100925309</v>
      </c>
      <c r="Q6" s="8">
        <v>99446790</v>
      </c>
      <c r="R6" s="8">
        <v>296305879</v>
      </c>
      <c r="S6" s="8"/>
      <c r="T6" s="8"/>
      <c r="U6" s="8"/>
      <c r="V6" s="8"/>
      <c r="W6" s="8">
        <v>884680960</v>
      </c>
      <c r="X6" s="8">
        <v>882757080</v>
      </c>
      <c r="Y6" s="8">
        <v>1923880</v>
      </c>
      <c r="Z6" s="2">
        <v>0.22</v>
      </c>
      <c r="AA6" s="6">
        <v>1177009475</v>
      </c>
    </row>
    <row r="7" spans="1:27" ht="13.5">
      <c r="A7" s="25" t="s">
        <v>33</v>
      </c>
      <c r="B7" s="24"/>
      <c r="C7" s="6">
        <v>167819935</v>
      </c>
      <c r="D7" s="6"/>
      <c r="E7" s="7">
        <v>188636644</v>
      </c>
      <c r="F7" s="8">
        <v>153926577</v>
      </c>
      <c r="G7" s="8">
        <v>10657574</v>
      </c>
      <c r="H7" s="8">
        <v>12627463</v>
      </c>
      <c r="I7" s="8">
        <v>10602517</v>
      </c>
      <c r="J7" s="8">
        <v>33887554</v>
      </c>
      <c r="K7" s="8">
        <v>11851667</v>
      </c>
      <c r="L7" s="8">
        <v>11773639</v>
      </c>
      <c r="M7" s="8">
        <v>15386313</v>
      </c>
      <c r="N7" s="8">
        <v>39011619</v>
      </c>
      <c r="O7" s="8">
        <v>7873789</v>
      </c>
      <c r="P7" s="8">
        <v>17460946</v>
      </c>
      <c r="Q7" s="8">
        <v>18296129</v>
      </c>
      <c r="R7" s="8">
        <v>43630864</v>
      </c>
      <c r="S7" s="8"/>
      <c r="T7" s="8"/>
      <c r="U7" s="8"/>
      <c r="V7" s="8"/>
      <c r="W7" s="8">
        <v>116530037</v>
      </c>
      <c r="X7" s="8">
        <v>115444926</v>
      </c>
      <c r="Y7" s="8">
        <v>1085111</v>
      </c>
      <c r="Z7" s="2">
        <v>0.94</v>
      </c>
      <c r="AA7" s="6">
        <v>153926577</v>
      </c>
    </row>
    <row r="8" spans="1:27" ht="13.5">
      <c r="A8" s="25" t="s">
        <v>34</v>
      </c>
      <c r="B8" s="24"/>
      <c r="C8" s="6">
        <v>95320697</v>
      </c>
      <c r="D8" s="6"/>
      <c r="E8" s="7">
        <v>116092167</v>
      </c>
      <c r="F8" s="8">
        <v>117174530</v>
      </c>
      <c r="G8" s="8">
        <v>9476018</v>
      </c>
      <c r="H8" s="8">
        <v>12435788</v>
      </c>
      <c r="I8" s="8">
        <v>9237428</v>
      </c>
      <c r="J8" s="8">
        <v>31149234</v>
      </c>
      <c r="K8" s="8">
        <v>9191989</v>
      </c>
      <c r="L8" s="8">
        <v>9307110</v>
      </c>
      <c r="M8" s="8">
        <v>9248630</v>
      </c>
      <c r="N8" s="8">
        <v>27747729</v>
      </c>
      <c r="O8" s="8">
        <v>9269542</v>
      </c>
      <c r="P8" s="8">
        <v>9187716</v>
      </c>
      <c r="Q8" s="8">
        <v>11795293</v>
      </c>
      <c r="R8" s="8">
        <v>30252551</v>
      </c>
      <c r="S8" s="8"/>
      <c r="T8" s="8"/>
      <c r="U8" s="8"/>
      <c r="V8" s="8"/>
      <c r="W8" s="8">
        <v>89149514</v>
      </c>
      <c r="X8" s="8">
        <v>87880887</v>
      </c>
      <c r="Y8" s="8">
        <v>1268627</v>
      </c>
      <c r="Z8" s="2">
        <v>1.44</v>
      </c>
      <c r="AA8" s="6">
        <v>117174530</v>
      </c>
    </row>
    <row r="9" spans="1:27" ht="13.5">
      <c r="A9" s="25" t="s">
        <v>35</v>
      </c>
      <c r="B9" s="24"/>
      <c r="C9" s="6">
        <v>101138836</v>
      </c>
      <c r="D9" s="6"/>
      <c r="E9" s="7">
        <v>125003755</v>
      </c>
      <c r="F9" s="8">
        <v>125406080</v>
      </c>
      <c r="G9" s="8">
        <v>11008753</v>
      </c>
      <c r="H9" s="8">
        <v>10640476</v>
      </c>
      <c r="I9" s="8">
        <v>10594965</v>
      </c>
      <c r="J9" s="8">
        <v>32244194</v>
      </c>
      <c r="K9" s="8">
        <v>10566252</v>
      </c>
      <c r="L9" s="8">
        <v>10336341</v>
      </c>
      <c r="M9" s="8">
        <v>10200945</v>
      </c>
      <c r="N9" s="8">
        <v>31103538</v>
      </c>
      <c r="O9" s="8">
        <v>10179700</v>
      </c>
      <c r="P9" s="8">
        <v>12721321</v>
      </c>
      <c r="Q9" s="8">
        <v>10637188</v>
      </c>
      <c r="R9" s="8">
        <v>33538209</v>
      </c>
      <c r="S9" s="8"/>
      <c r="T9" s="8"/>
      <c r="U9" s="8"/>
      <c r="V9" s="8"/>
      <c r="W9" s="8">
        <v>96885941</v>
      </c>
      <c r="X9" s="8">
        <v>94054545</v>
      </c>
      <c r="Y9" s="8">
        <v>2831396</v>
      </c>
      <c r="Z9" s="2">
        <v>3.01</v>
      </c>
      <c r="AA9" s="6">
        <v>125406080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9508520</v>
      </c>
      <c r="D11" s="6"/>
      <c r="E11" s="7">
        <v>15852367</v>
      </c>
      <c r="F11" s="8">
        <v>14471595</v>
      </c>
      <c r="G11" s="8">
        <v>1607924</v>
      </c>
      <c r="H11" s="8">
        <v>427700</v>
      </c>
      <c r="I11" s="8">
        <v>-1160789</v>
      </c>
      <c r="J11" s="8">
        <v>874835</v>
      </c>
      <c r="K11" s="8">
        <v>-316959</v>
      </c>
      <c r="L11" s="8">
        <v>-614781</v>
      </c>
      <c r="M11" s="8">
        <v>-574118</v>
      </c>
      <c r="N11" s="8">
        <v>-1505858</v>
      </c>
      <c r="O11" s="8">
        <v>-652343</v>
      </c>
      <c r="P11" s="8">
        <v>-607755</v>
      </c>
      <c r="Q11" s="8">
        <v>-799422</v>
      </c>
      <c r="R11" s="8">
        <v>-2059520</v>
      </c>
      <c r="S11" s="8"/>
      <c r="T11" s="8"/>
      <c r="U11" s="8"/>
      <c r="V11" s="8"/>
      <c r="W11" s="8">
        <v>-2690543</v>
      </c>
      <c r="X11" s="8">
        <v>10853667</v>
      </c>
      <c r="Y11" s="8">
        <v>-13544210</v>
      </c>
      <c r="Z11" s="2">
        <v>-124.79</v>
      </c>
      <c r="AA11" s="6">
        <v>14471595</v>
      </c>
    </row>
    <row r="12" spans="1:27" ht="13.5">
      <c r="A12" s="25" t="s">
        <v>37</v>
      </c>
      <c r="B12" s="29"/>
      <c r="C12" s="6">
        <v>14223574</v>
      </c>
      <c r="D12" s="6"/>
      <c r="E12" s="7">
        <v>12000000</v>
      </c>
      <c r="F12" s="8">
        <v>5761663</v>
      </c>
      <c r="G12" s="8">
        <v>279425</v>
      </c>
      <c r="H12" s="8">
        <v>208154</v>
      </c>
      <c r="I12" s="8">
        <v>693615</v>
      </c>
      <c r="J12" s="8">
        <v>1181194</v>
      </c>
      <c r="K12" s="8">
        <v>388827</v>
      </c>
      <c r="L12" s="8">
        <v>441829</v>
      </c>
      <c r="M12" s="8">
        <v>431245</v>
      </c>
      <c r="N12" s="8">
        <v>1261901</v>
      </c>
      <c r="O12" s="8">
        <v>404732</v>
      </c>
      <c r="P12" s="8">
        <v>685982</v>
      </c>
      <c r="Q12" s="8">
        <v>664394</v>
      </c>
      <c r="R12" s="8">
        <v>1755108</v>
      </c>
      <c r="S12" s="8"/>
      <c r="T12" s="8"/>
      <c r="U12" s="8"/>
      <c r="V12" s="8"/>
      <c r="W12" s="8">
        <v>4198203</v>
      </c>
      <c r="X12" s="8">
        <v>4321242</v>
      </c>
      <c r="Y12" s="8">
        <v>-123039</v>
      </c>
      <c r="Z12" s="2">
        <v>-2.85</v>
      </c>
      <c r="AA12" s="6">
        <v>5761663</v>
      </c>
    </row>
    <row r="13" spans="1:27" ht="13.5">
      <c r="A13" s="23" t="s">
        <v>38</v>
      </c>
      <c r="B13" s="29"/>
      <c r="C13" s="6">
        <v>10914274</v>
      </c>
      <c r="D13" s="6"/>
      <c r="E13" s="7">
        <v>12555926</v>
      </c>
      <c r="F13" s="8">
        <v>9847094</v>
      </c>
      <c r="G13" s="8">
        <v>843257</v>
      </c>
      <c r="H13" s="8">
        <v>689639</v>
      </c>
      <c r="I13" s="8">
        <v>721374</v>
      </c>
      <c r="J13" s="8">
        <v>2254270</v>
      </c>
      <c r="K13" s="8">
        <v>751297</v>
      </c>
      <c r="L13" s="8">
        <v>778967</v>
      </c>
      <c r="M13" s="8">
        <v>803306</v>
      </c>
      <c r="N13" s="8">
        <v>2333570</v>
      </c>
      <c r="O13" s="8">
        <v>894588</v>
      </c>
      <c r="P13" s="8">
        <v>872417</v>
      </c>
      <c r="Q13" s="8">
        <v>935262</v>
      </c>
      <c r="R13" s="8">
        <v>2702267</v>
      </c>
      <c r="S13" s="8"/>
      <c r="T13" s="8"/>
      <c r="U13" s="8"/>
      <c r="V13" s="8"/>
      <c r="W13" s="8">
        <v>7290107</v>
      </c>
      <c r="X13" s="8">
        <v>7385292</v>
      </c>
      <c r="Y13" s="8">
        <v>-95185</v>
      </c>
      <c r="Z13" s="2">
        <v>-1.29</v>
      </c>
      <c r="AA13" s="6">
        <v>9847094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75253291</v>
      </c>
      <c r="D15" s="6"/>
      <c r="E15" s="7">
        <v>89068288</v>
      </c>
      <c r="F15" s="8">
        <v>79286389</v>
      </c>
      <c r="G15" s="8">
        <v>91090</v>
      </c>
      <c r="H15" s="8">
        <v>81745</v>
      </c>
      <c r="I15" s="8">
        <v>42315</v>
      </c>
      <c r="J15" s="8">
        <v>215150</v>
      </c>
      <c r="K15" s="8">
        <v>87377</v>
      </c>
      <c r="L15" s="8">
        <v>98859</v>
      </c>
      <c r="M15" s="8">
        <v>21060672</v>
      </c>
      <c r="N15" s="8">
        <v>21246908</v>
      </c>
      <c r="O15" s="8">
        <v>13603</v>
      </c>
      <c r="P15" s="8">
        <v>559846</v>
      </c>
      <c r="Q15" s="8">
        <v>143805</v>
      </c>
      <c r="R15" s="8">
        <v>717254</v>
      </c>
      <c r="S15" s="8"/>
      <c r="T15" s="8"/>
      <c r="U15" s="8"/>
      <c r="V15" s="8"/>
      <c r="W15" s="8">
        <v>22179312</v>
      </c>
      <c r="X15" s="8">
        <v>59464764</v>
      </c>
      <c r="Y15" s="8">
        <v>-37285452</v>
      </c>
      <c r="Z15" s="2">
        <v>-62.7</v>
      </c>
      <c r="AA15" s="6">
        <v>79286389</v>
      </c>
    </row>
    <row r="16" spans="1:27" ht="13.5">
      <c r="A16" s="23" t="s">
        <v>41</v>
      </c>
      <c r="B16" s="29"/>
      <c r="C16" s="6">
        <v>3462958</v>
      </c>
      <c r="D16" s="6"/>
      <c r="E16" s="7">
        <v>4288949</v>
      </c>
      <c r="F16" s="8">
        <v>3191878</v>
      </c>
      <c r="G16" s="8">
        <v>283484</v>
      </c>
      <c r="H16" s="8">
        <v>205169</v>
      </c>
      <c r="I16" s="8">
        <v>266662</v>
      </c>
      <c r="J16" s="8">
        <v>755315</v>
      </c>
      <c r="K16" s="8">
        <v>364682</v>
      </c>
      <c r="L16" s="8">
        <v>277585</v>
      </c>
      <c r="M16" s="8">
        <v>183707</v>
      </c>
      <c r="N16" s="8">
        <v>825974</v>
      </c>
      <c r="O16" s="8">
        <v>318312</v>
      </c>
      <c r="P16" s="8">
        <v>247640</v>
      </c>
      <c r="Q16" s="8">
        <v>194670</v>
      </c>
      <c r="R16" s="8">
        <v>760622</v>
      </c>
      <c r="S16" s="8"/>
      <c r="T16" s="8"/>
      <c r="U16" s="8"/>
      <c r="V16" s="8"/>
      <c r="W16" s="8">
        <v>2341911</v>
      </c>
      <c r="X16" s="8">
        <v>2393883</v>
      </c>
      <c r="Y16" s="8">
        <v>-51972</v>
      </c>
      <c r="Z16" s="2">
        <v>-2.17</v>
      </c>
      <c r="AA16" s="6">
        <v>3191878</v>
      </c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182491502</v>
      </c>
      <c r="D18" s="6"/>
      <c r="E18" s="7">
        <v>250727572</v>
      </c>
      <c r="F18" s="8">
        <v>281754365</v>
      </c>
      <c r="G18" s="8"/>
      <c r="H18" s="8">
        <v>62750000</v>
      </c>
      <c r="I18" s="8"/>
      <c r="J18" s="8">
        <v>62750000</v>
      </c>
      <c r="K18" s="8">
        <v>3767409</v>
      </c>
      <c r="L18" s="8">
        <v>2454641</v>
      </c>
      <c r="M18" s="8">
        <v>16236757</v>
      </c>
      <c r="N18" s="8">
        <v>22458807</v>
      </c>
      <c r="O18" s="8">
        <v>41853288</v>
      </c>
      <c r="P18" s="8">
        <v>28514470</v>
      </c>
      <c r="Q18" s="8"/>
      <c r="R18" s="8">
        <v>70367758</v>
      </c>
      <c r="S18" s="8"/>
      <c r="T18" s="8"/>
      <c r="U18" s="8"/>
      <c r="V18" s="8"/>
      <c r="W18" s="8">
        <v>155576565</v>
      </c>
      <c r="X18" s="8">
        <v>211315707</v>
      </c>
      <c r="Y18" s="8">
        <v>-55739142</v>
      </c>
      <c r="Z18" s="2">
        <v>-26.38</v>
      </c>
      <c r="AA18" s="6">
        <v>281754365</v>
      </c>
    </row>
    <row r="19" spans="1:27" ht="13.5">
      <c r="A19" s="23" t="s">
        <v>44</v>
      </c>
      <c r="B19" s="29"/>
      <c r="C19" s="6">
        <v>39531193</v>
      </c>
      <c r="D19" s="6"/>
      <c r="E19" s="7">
        <v>28469913</v>
      </c>
      <c r="F19" s="26">
        <v>28579919</v>
      </c>
      <c r="G19" s="26">
        <v>1234151</v>
      </c>
      <c r="H19" s="26">
        <v>3094218</v>
      </c>
      <c r="I19" s="26">
        <v>3179289</v>
      </c>
      <c r="J19" s="26">
        <v>7507658</v>
      </c>
      <c r="K19" s="26">
        <v>3553423</v>
      </c>
      <c r="L19" s="26">
        <v>3160708</v>
      </c>
      <c r="M19" s="26">
        <v>3205945</v>
      </c>
      <c r="N19" s="26">
        <v>9920076</v>
      </c>
      <c r="O19" s="26">
        <v>3410986</v>
      </c>
      <c r="P19" s="26">
        <v>2865488</v>
      </c>
      <c r="Q19" s="26">
        <v>3076537</v>
      </c>
      <c r="R19" s="26">
        <v>9353011</v>
      </c>
      <c r="S19" s="26"/>
      <c r="T19" s="26"/>
      <c r="U19" s="26"/>
      <c r="V19" s="26"/>
      <c r="W19" s="26">
        <v>26780745</v>
      </c>
      <c r="X19" s="26">
        <v>21434796</v>
      </c>
      <c r="Y19" s="26">
        <v>5345949</v>
      </c>
      <c r="Z19" s="27">
        <v>24.94</v>
      </c>
      <c r="AA19" s="28">
        <v>28579919</v>
      </c>
    </row>
    <row r="20" spans="1:27" ht="13.5">
      <c r="A20" s="23" t="s">
        <v>45</v>
      </c>
      <c r="B20" s="29"/>
      <c r="C20" s="6">
        <v>15530078</v>
      </c>
      <c r="D20" s="6"/>
      <c r="E20" s="7">
        <v>8500000</v>
      </c>
      <c r="F20" s="8">
        <v>8500000</v>
      </c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>
        <v>6374997</v>
      </c>
      <c r="Y20" s="8">
        <v>-6374997</v>
      </c>
      <c r="Z20" s="2">
        <v>-100</v>
      </c>
      <c r="AA20" s="6">
        <v>8500000</v>
      </c>
    </row>
    <row r="21" spans="1:27" ht="24.75" customHeight="1">
      <c r="A21" s="31" t="s">
        <v>46</v>
      </c>
      <c r="B21" s="32"/>
      <c r="C21" s="33">
        <f aca="true" t="shared" si="0" ref="C21:Y21">SUM(C5:C20)</f>
        <v>1979252370</v>
      </c>
      <c r="D21" s="33">
        <f t="shared" si="0"/>
        <v>0</v>
      </c>
      <c r="E21" s="34">
        <f t="shared" si="0"/>
        <v>2331776768</v>
      </c>
      <c r="F21" s="35">
        <f t="shared" si="0"/>
        <v>2313315801</v>
      </c>
      <c r="G21" s="35">
        <f t="shared" si="0"/>
        <v>187753171</v>
      </c>
      <c r="H21" s="35">
        <f t="shared" si="0"/>
        <v>238859327</v>
      </c>
      <c r="I21" s="35">
        <f t="shared" si="0"/>
        <v>157996785</v>
      </c>
      <c r="J21" s="35">
        <f t="shared" si="0"/>
        <v>584609283</v>
      </c>
      <c r="K21" s="35">
        <f t="shared" si="0"/>
        <v>161859152</v>
      </c>
      <c r="L21" s="35">
        <f t="shared" si="0"/>
        <v>157398266</v>
      </c>
      <c r="M21" s="35">
        <f t="shared" si="0"/>
        <v>192720010</v>
      </c>
      <c r="N21" s="35">
        <f t="shared" si="0"/>
        <v>511977428</v>
      </c>
      <c r="O21" s="35">
        <f t="shared" si="0"/>
        <v>194346273</v>
      </c>
      <c r="P21" s="35">
        <f t="shared" si="0"/>
        <v>198767172</v>
      </c>
      <c r="Q21" s="35">
        <f t="shared" si="0"/>
        <v>169495780</v>
      </c>
      <c r="R21" s="35">
        <f t="shared" si="0"/>
        <v>562609225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1659195936</v>
      </c>
      <c r="X21" s="35">
        <f t="shared" si="0"/>
        <v>1734986448</v>
      </c>
      <c r="Y21" s="35">
        <f t="shared" si="0"/>
        <v>-75790512</v>
      </c>
      <c r="Z21" s="36">
        <f>+IF(X21&lt;&gt;0,+(Y21/X21)*100,0)</f>
        <v>-4.368363342974077</v>
      </c>
      <c r="AA21" s="33">
        <f>SUM(AA5:AA20)</f>
        <v>2313315801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669024825</v>
      </c>
      <c r="D24" s="6"/>
      <c r="E24" s="7">
        <v>678529458</v>
      </c>
      <c r="F24" s="8">
        <v>679467403</v>
      </c>
      <c r="G24" s="8">
        <v>48507453</v>
      </c>
      <c r="H24" s="8">
        <v>51233373</v>
      </c>
      <c r="I24" s="8">
        <v>49667303</v>
      </c>
      <c r="J24" s="8">
        <v>149408129</v>
      </c>
      <c r="K24" s="8">
        <v>50448587</v>
      </c>
      <c r="L24" s="8">
        <v>79617283</v>
      </c>
      <c r="M24" s="8">
        <v>52579194</v>
      </c>
      <c r="N24" s="8">
        <v>182645064</v>
      </c>
      <c r="O24" s="8">
        <v>50709903</v>
      </c>
      <c r="P24" s="8">
        <v>51550434</v>
      </c>
      <c r="Q24" s="8">
        <v>52286290</v>
      </c>
      <c r="R24" s="8">
        <v>154546627</v>
      </c>
      <c r="S24" s="8"/>
      <c r="T24" s="8"/>
      <c r="U24" s="8"/>
      <c r="V24" s="8"/>
      <c r="W24" s="8">
        <v>486599820</v>
      </c>
      <c r="X24" s="8">
        <v>509597964</v>
      </c>
      <c r="Y24" s="8">
        <v>-22998144</v>
      </c>
      <c r="Z24" s="2">
        <v>-4.51</v>
      </c>
      <c r="AA24" s="6">
        <v>679467403</v>
      </c>
    </row>
    <row r="25" spans="1:27" ht="13.5">
      <c r="A25" s="25" t="s">
        <v>49</v>
      </c>
      <c r="B25" s="24"/>
      <c r="C25" s="6">
        <v>29945188</v>
      </c>
      <c r="D25" s="6"/>
      <c r="E25" s="7">
        <v>31709291</v>
      </c>
      <c r="F25" s="8">
        <v>31709291</v>
      </c>
      <c r="G25" s="8">
        <v>2509241</v>
      </c>
      <c r="H25" s="8">
        <v>2512293</v>
      </c>
      <c r="I25" s="8">
        <v>2508585</v>
      </c>
      <c r="J25" s="8">
        <v>7530119</v>
      </c>
      <c r="K25" s="8">
        <v>2508585</v>
      </c>
      <c r="L25" s="8">
        <v>2508584</v>
      </c>
      <c r="M25" s="8">
        <v>2510324</v>
      </c>
      <c r="N25" s="8">
        <v>7527493</v>
      </c>
      <c r="O25" s="8">
        <v>2470529</v>
      </c>
      <c r="P25" s="8">
        <v>2510536</v>
      </c>
      <c r="Q25" s="8">
        <v>2458117</v>
      </c>
      <c r="R25" s="8">
        <v>7439182</v>
      </c>
      <c r="S25" s="8"/>
      <c r="T25" s="8"/>
      <c r="U25" s="8"/>
      <c r="V25" s="8"/>
      <c r="W25" s="8">
        <v>22496794</v>
      </c>
      <c r="X25" s="8">
        <v>23781942</v>
      </c>
      <c r="Y25" s="8">
        <v>-1285148</v>
      </c>
      <c r="Z25" s="2">
        <v>-5.4</v>
      </c>
      <c r="AA25" s="6">
        <v>31709291</v>
      </c>
    </row>
    <row r="26" spans="1:27" ht="13.5">
      <c r="A26" s="25" t="s">
        <v>50</v>
      </c>
      <c r="B26" s="24"/>
      <c r="C26" s="6">
        <v>105608249</v>
      </c>
      <c r="D26" s="6"/>
      <c r="E26" s="7">
        <v>125034743</v>
      </c>
      <c r="F26" s="8">
        <v>127640569</v>
      </c>
      <c r="G26" s="8"/>
      <c r="H26" s="8">
        <v>8807876</v>
      </c>
      <c r="I26" s="8">
        <v>4403938</v>
      </c>
      <c r="J26" s="8">
        <v>13211814</v>
      </c>
      <c r="K26" s="8">
        <v>4403938</v>
      </c>
      <c r="L26" s="8">
        <v>4403938</v>
      </c>
      <c r="M26" s="8">
        <v>22411962</v>
      </c>
      <c r="N26" s="8">
        <v>31219838</v>
      </c>
      <c r="O26" s="8">
        <v>4403938</v>
      </c>
      <c r="P26" s="8">
        <v>4403938</v>
      </c>
      <c r="Q26" s="8">
        <v>4403938</v>
      </c>
      <c r="R26" s="8">
        <v>13211814</v>
      </c>
      <c r="S26" s="8"/>
      <c r="T26" s="8"/>
      <c r="U26" s="8"/>
      <c r="V26" s="8"/>
      <c r="W26" s="8">
        <v>57643466</v>
      </c>
      <c r="X26" s="8">
        <v>95730408</v>
      </c>
      <c r="Y26" s="8">
        <v>-38086942</v>
      </c>
      <c r="Z26" s="2">
        <v>-39.79</v>
      </c>
      <c r="AA26" s="6">
        <v>127640569</v>
      </c>
    </row>
    <row r="27" spans="1:27" ht="13.5">
      <c r="A27" s="25" t="s">
        <v>51</v>
      </c>
      <c r="B27" s="24"/>
      <c r="C27" s="6">
        <v>211631150</v>
      </c>
      <c r="D27" s="6"/>
      <c r="E27" s="7">
        <v>215869778</v>
      </c>
      <c r="F27" s="8">
        <v>215869778</v>
      </c>
      <c r="G27" s="8"/>
      <c r="H27" s="8"/>
      <c r="I27" s="8">
        <v>53467627</v>
      </c>
      <c r="J27" s="8">
        <v>53467627</v>
      </c>
      <c r="K27" s="8"/>
      <c r="L27" s="8"/>
      <c r="M27" s="8">
        <v>53467457</v>
      </c>
      <c r="N27" s="8">
        <v>53467457</v>
      </c>
      <c r="O27" s="8"/>
      <c r="P27" s="8"/>
      <c r="Q27" s="8"/>
      <c r="R27" s="8"/>
      <c r="S27" s="8"/>
      <c r="T27" s="8"/>
      <c r="U27" s="8"/>
      <c r="V27" s="8"/>
      <c r="W27" s="8">
        <v>106935084</v>
      </c>
      <c r="X27" s="8">
        <v>161902197</v>
      </c>
      <c r="Y27" s="8">
        <v>-54967113</v>
      </c>
      <c r="Z27" s="2">
        <v>-33.95</v>
      </c>
      <c r="AA27" s="6">
        <v>215869778</v>
      </c>
    </row>
    <row r="28" spans="1:27" ht="13.5">
      <c r="A28" s="25" t="s">
        <v>52</v>
      </c>
      <c r="B28" s="24"/>
      <c r="C28" s="6">
        <v>158386287</v>
      </c>
      <c r="D28" s="6"/>
      <c r="E28" s="7">
        <v>162758940</v>
      </c>
      <c r="F28" s="8">
        <v>108322595</v>
      </c>
      <c r="G28" s="8"/>
      <c r="H28" s="8">
        <v>27005212</v>
      </c>
      <c r="I28" s="8">
        <v>13502606</v>
      </c>
      <c r="J28" s="8">
        <v>40507818</v>
      </c>
      <c r="K28" s="8">
        <v>13502606</v>
      </c>
      <c r="L28" s="8">
        <v>13502606</v>
      </c>
      <c r="M28" s="8">
        <v>13502606</v>
      </c>
      <c r="N28" s="8">
        <v>40507818</v>
      </c>
      <c r="O28" s="8">
        <v>13502606</v>
      </c>
      <c r="P28" s="8">
        <v>13502606</v>
      </c>
      <c r="Q28" s="8"/>
      <c r="R28" s="8">
        <v>27005212</v>
      </c>
      <c r="S28" s="8"/>
      <c r="T28" s="8"/>
      <c r="U28" s="8"/>
      <c r="V28" s="8"/>
      <c r="W28" s="8">
        <v>108020848</v>
      </c>
      <c r="X28" s="8">
        <v>81241884</v>
      </c>
      <c r="Y28" s="8">
        <v>26778964</v>
      </c>
      <c r="Z28" s="2">
        <v>32.96</v>
      </c>
      <c r="AA28" s="6">
        <v>108322595</v>
      </c>
    </row>
    <row r="29" spans="1:27" ht="13.5">
      <c r="A29" s="25" t="s">
        <v>53</v>
      </c>
      <c r="B29" s="24"/>
      <c r="C29" s="6">
        <v>678014058</v>
      </c>
      <c r="D29" s="6"/>
      <c r="E29" s="7">
        <v>793937527</v>
      </c>
      <c r="F29" s="8">
        <v>793937527</v>
      </c>
      <c r="G29" s="8"/>
      <c r="H29" s="8">
        <v>98866051</v>
      </c>
      <c r="I29" s="8">
        <v>92008397</v>
      </c>
      <c r="J29" s="8">
        <v>190874448</v>
      </c>
      <c r="K29" s="8">
        <v>54151956</v>
      </c>
      <c r="L29" s="8">
        <v>55506631</v>
      </c>
      <c r="M29" s="8">
        <v>55328396</v>
      </c>
      <c r="N29" s="8">
        <v>164986983</v>
      </c>
      <c r="O29" s="8">
        <v>51938669</v>
      </c>
      <c r="P29" s="8">
        <v>60265736</v>
      </c>
      <c r="Q29" s="8">
        <v>60294881</v>
      </c>
      <c r="R29" s="8">
        <v>172499286</v>
      </c>
      <c r="S29" s="8"/>
      <c r="T29" s="8"/>
      <c r="U29" s="8"/>
      <c r="V29" s="8"/>
      <c r="W29" s="8">
        <v>528360717</v>
      </c>
      <c r="X29" s="8">
        <v>595453140</v>
      </c>
      <c r="Y29" s="8">
        <v>-67092423</v>
      </c>
      <c r="Z29" s="2">
        <v>-11.27</v>
      </c>
      <c r="AA29" s="6">
        <v>793937527</v>
      </c>
    </row>
    <row r="30" spans="1:27" ht="13.5">
      <c r="A30" s="25" t="s">
        <v>54</v>
      </c>
      <c r="B30" s="24"/>
      <c r="C30" s="6">
        <v>57435333</v>
      </c>
      <c r="D30" s="6"/>
      <c r="E30" s="7">
        <v>36738603</v>
      </c>
      <c r="F30" s="8">
        <v>42026901</v>
      </c>
      <c r="G30" s="8">
        <v>2176641</v>
      </c>
      <c r="H30" s="8">
        <v>1933284</v>
      </c>
      <c r="I30" s="8">
        <v>2479720</v>
      </c>
      <c r="J30" s="8">
        <v>6589645</v>
      </c>
      <c r="K30" s="8">
        <v>4397362</v>
      </c>
      <c r="L30" s="8">
        <v>2268519</v>
      </c>
      <c r="M30" s="8">
        <v>2851619</v>
      </c>
      <c r="N30" s="8">
        <v>9517500</v>
      </c>
      <c r="O30" s="8">
        <v>3723744</v>
      </c>
      <c r="P30" s="8">
        <v>2962566</v>
      </c>
      <c r="Q30" s="8">
        <v>3497976</v>
      </c>
      <c r="R30" s="8">
        <v>10184286</v>
      </c>
      <c r="S30" s="8"/>
      <c r="T30" s="8"/>
      <c r="U30" s="8"/>
      <c r="V30" s="8"/>
      <c r="W30" s="8">
        <v>26291431</v>
      </c>
      <c r="X30" s="8">
        <v>31519872</v>
      </c>
      <c r="Y30" s="8">
        <v>-5228441</v>
      </c>
      <c r="Z30" s="2">
        <v>-16.59</v>
      </c>
      <c r="AA30" s="6">
        <v>42026901</v>
      </c>
    </row>
    <row r="31" spans="1:27" ht="13.5">
      <c r="A31" s="25" t="s">
        <v>55</v>
      </c>
      <c r="B31" s="24"/>
      <c r="C31" s="6">
        <v>143856583</v>
      </c>
      <c r="D31" s="6"/>
      <c r="E31" s="7">
        <v>232467375</v>
      </c>
      <c r="F31" s="8">
        <v>266301514</v>
      </c>
      <c r="G31" s="8">
        <v>3092017</v>
      </c>
      <c r="H31" s="8">
        <v>9733534</v>
      </c>
      <c r="I31" s="8">
        <v>11825533</v>
      </c>
      <c r="J31" s="8">
        <v>24651084</v>
      </c>
      <c r="K31" s="8">
        <v>18214785</v>
      </c>
      <c r="L31" s="8">
        <v>17231250</v>
      </c>
      <c r="M31" s="8">
        <v>13448016</v>
      </c>
      <c r="N31" s="8">
        <v>48894051</v>
      </c>
      <c r="O31" s="8">
        <v>8922315</v>
      </c>
      <c r="P31" s="8">
        <v>13023549</v>
      </c>
      <c r="Q31" s="8">
        <v>15040713</v>
      </c>
      <c r="R31" s="8">
        <v>36986577</v>
      </c>
      <c r="S31" s="8"/>
      <c r="T31" s="8"/>
      <c r="U31" s="8"/>
      <c r="V31" s="8"/>
      <c r="W31" s="8">
        <v>110531712</v>
      </c>
      <c r="X31" s="8">
        <v>199725408</v>
      </c>
      <c r="Y31" s="8">
        <v>-89193696</v>
      </c>
      <c r="Z31" s="2">
        <v>-44.66</v>
      </c>
      <c r="AA31" s="6">
        <v>266301514</v>
      </c>
    </row>
    <row r="32" spans="1:27" ht="13.5">
      <c r="A32" s="25" t="s">
        <v>43</v>
      </c>
      <c r="B32" s="24"/>
      <c r="C32" s="6">
        <v>22541356</v>
      </c>
      <c r="D32" s="6"/>
      <c r="E32" s="7">
        <v>18649823</v>
      </c>
      <c r="F32" s="8">
        <v>18794846</v>
      </c>
      <c r="G32" s="8">
        <v>3900000</v>
      </c>
      <c r="H32" s="8">
        <v>3029859</v>
      </c>
      <c r="I32" s="8">
        <v>1854825</v>
      </c>
      <c r="J32" s="8">
        <v>8784684</v>
      </c>
      <c r="K32" s="8">
        <v>1642018</v>
      </c>
      <c r="L32" s="8">
        <v>1414501</v>
      </c>
      <c r="M32" s="8">
        <v>396502</v>
      </c>
      <c r="N32" s="8">
        <v>3453021</v>
      </c>
      <c r="O32" s="8">
        <v>931129</v>
      </c>
      <c r="P32" s="8">
        <v>385808</v>
      </c>
      <c r="Q32" s="8">
        <v>563625</v>
      </c>
      <c r="R32" s="8">
        <v>1880562</v>
      </c>
      <c r="S32" s="8"/>
      <c r="T32" s="8"/>
      <c r="U32" s="8"/>
      <c r="V32" s="8"/>
      <c r="W32" s="8">
        <v>14118267</v>
      </c>
      <c r="X32" s="8">
        <v>14096070</v>
      </c>
      <c r="Y32" s="8">
        <v>22197</v>
      </c>
      <c r="Z32" s="2">
        <v>0.16</v>
      </c>
      <c r="AA32" s="6">
        <v>18794846</v>
      </c>
    </row>
    <row r="33" spans="1:27" ht="13.5">
      <c r="A33" s="25" t="s">
        <v>56</v>
      </c>
      <c r="B33" s="24"/>
      <c r="C33" s="6">
        <v>112324901</v>
      </c>
      <c r="D33" s="6"/>
      <c r="E33" s="7">
        <v>101930620</v>
      </c>
      <c r="F33" s="8">
        <v>113806319</v>
      </c>
      <c r="G33" s="8">
        <v>2395481</v>
      </c>
      <c r="H33" s="8">
        <v>4885606</v>
      </c>
      <c r="I33" s="8">
        <v>15618163</v>
      </c>
      <c r="J33" s="8">
        <v>22899250</v>
      </c>
      <c r="K33" s="8">
        <v>10505628</v>
      </c>
      <c r="L33" s="8">
        <v>5985188</v>
      </c>
      <c r="M33" s="8">
        <v>6469704</v>
      </c>
      <c r="N33" s="8">
        <v>22960520</v>
      </c>
      <c r="O33" s="8">
        <v>6210072</v>
      </c>
      <c r="P33" s="8">
        <v>7750764</v>
      </c>
      <c r="Q33" s="8">
        <v>6042925</v>
      </c>
      <c r="R33" s="8">
        <v>20003761</v>
      </c>
      <c r="S33" s="8"/>
      <c r="T33" s="8"/>
      <c r="U33" s="8"/>
      <c r="V33" s="8"/>
      <c r="W33" s="8">
        <v>65863531</v>
      </c>
      <c r="X33" s="8">
        <v>85353570</v>
      </c>
      <c r="Y33" s="8">
        <v>-19490039</v>
      </c>
      <c r="Z33" s="2">
        <v>-22.83</v>
      </c>
      <c r="AA33" s="6">
        <v>113806319</v>
      </c>
    </row>
    <row r="34" spans="1:27" ht="13.5">
      <c r="A34" s="23" t="s">
        <v>57</v>
      </c>
      <c r="B34" s="29"/>
      <c r="C34" s="6">
        <v>11340720</v>
      </c>
      <c r="D34" s="6"/>
      <c r="E34" s="7">
        <v>2000000</v>
      </c>
      <c r="F34" s="8">
        <v>2000000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>
        <v>1499994</v>
      </c>
      <c r="Y34" s="8">
        <v>-1499994</v>
      </c>
      <c r="Z34" s="2">
        <v>-100</v>
      </c>
      <c r="AA34" s="6">
        <v>2000000</v>
      </c>
    </row>
    <row r="35" spans="1:27" ht="12.75">
      <c r="A35" s="40" t="s">
        <v>58</v>
      </c>
      <c r="B35" s="32"/>
      <c r="C35" s="33">
        <f aca="true" t="shared" si="1" ref="C35:Y35">SUM(C24:C34)</f>
        <v>2200108650</v>
      </c>
      <c r="D35" s="33">
        <f>SUM(D24:D34)</f>
        <v>0</v>
      </c>
      <c r="E35" s="34">
        <f t="shared" si="1"/>
        <v>2399626158</v>
      </c>
      <c r="F35" s="35">
        <f t="shared" si="1"/>
        <v>2399876743</v>
      </c>
      <c r="G35" s="35">
        <f t="shared" si="1"/>
        <v>62580833</v>
      </c>
      <c r="H35" s="35">
        <f t="shared" si="1"/>
        <v>208007088</v>
      </c>
      <c r="I35" s="35">
        <f t="shared" si="1"/>
        <v>247336697</v>
      </c>
      <c r="J35" s="35">
        <f t="shared" si="1"/>
        <v>517924618</v>
      </c>
      <c r="K35" s="35">
        <f t="shared" si="1"/>
        <v>159775465</v>
      </c>
      <c r="L35" s="35">
        <f t="shared" si="1"/>
        <v>182438500</v>
      </c>
      <c r="M35" s="35">
        <f t="shared" si="1"/>
        <v>222965780</v>
      </c>
      <c r="N35" s="35">
        <f t="shared" si="1"/>
        <v>565179745</v>
      </c>
      <c r="O35" s="35">
        <f t="shared" si="1"/>
        <v>142812905</v>
      </c>
      <c r="P35" s="35">
        <f t="shared" si="1"/>
        <v>156355937</v>
      </c>
      <c r="Q35" s="35">
        <f t="shared" si="1"/>
        <v>144588465</v>
      </c>
      <c r="R35" s="35">
        <f t="shared" si="1"/>
        <v>443757307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1526861670</v>
      </c>
      <c r="X35" s="35">
        <f t="shared" si="1"/>
        <v>1799902449</v>
      </c>
      <c r="Y35" s="35">
        <f t="shared" si="1"/>
        <v>-273040779</v>
      </c>
      <c r="Z35" s="36">
        <f>+IF(X35&lt;&gt;0,+(Y35/X35)*100,0)</f>
        <v>-15.169754291500496</v>
      </c>
      <c r="AA35" s="33">
        <f>SUM(AA24:AA34)</f>
        <v>2399876743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-220856280</v>
      </c>
      <c r="D37" s="46">
        <f>+D21-D35</f>
        <v>0</v>
      </c>
      <c r="E37" s="47">
        <f t="shared" si="2"/>
        <v>-67849390</v>
      </c>
      <c r="F37" s="48">
        <f t="shared" si="2"/>
        <v>-86560942</v>
      </c>
      <c r="G37" s="48">
        <f t="shared" si="2"/>
        <v>125172338</v>
      </c>
      <c r="H37" s="48">
        <f t="shared" si="2"/>
        <v>30852239</v>
      </c>
      <c r="I37" s="48">
        <f t="shared" si="2"/>
        <v>-89339912</v>
      </c>
      <c r="J37" s="48">
        <f t="shared" si="2"/>
        <v>66684665</v>
      </c>
      <c r="K37" s="48">
        <f t="shared" si="2"/>
        <v>2083687</v>
      </c>
      <c r="L37" s="48">
        <f t="shared" si="2"/>
        <v>-25040234</v>
      </c>
      <c r="M37" s="48">
        <f t="shared" si="2"/>
        <v>-30245770</v>
      </c>
      <c r="N37" s="48">
        <f t="shared" si="2"/>
        <v>-53202317</v>
      </c>
      <c r="O37" s="48">
        <f t="shared" si="2"/>
        <v>51533368</v>
      </c>
      <c r="P37" s="48">
        <f t="shared" si="2"/>
        <v>42411235</v>
      </c>
      <c r="Q37" s="48">
        <f t="shared" si="2"/>
        <v>24907315</v>
      </c>
      <c r="R37" s="48">
        <f t="shared" si="2"/>
        <v>118851918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132334266</v>
      </c>
      <c r="X37" s="48">
        <f>IF(F21=F35,0,X21-X35)</f>
        <v>-64916001</v>
      </c>
      <c r="Y37" s="48">
        <f t="shared" si="2"/>
        <v>197250267</v>
      </c>
      <c r="Z37" s="49">
        <f>+IF(X37&lt;&gt;0,+(Y37/X37)*100,0)</f>
        <v>-303.8546182165473</v>
      </c>
      <c r="AA37" s="46">
        <f>+AA21-AA35</f>
        <v>-86560942</v>
      </c>
    </row>
    <row r="38" spans="1:27" ht="22.5" customHeight="1">
      <c r="A38" s="50" t="s">
        <v>60</v>
      </c>
      <c r="B38" s="29"/>
      <c r="C38" s="6">
        <v>140731806</v>
      </c>
      <c r="D38" s="6"/>
      <c r="E38" s="7">
        <v>118270000</v>
      </c>
      <c r="F38" s="8">
        <v>107999464</v>
      </c>
      <c r="G38" s="8"/>
      <c r="H38" s="8"/>
      <c r="I38" s="8"/>
      <c r="J38" s="8"/>
      <c r="K38" s="8">
        <v>9845439</v>
      </c>
      <c r="L38" s="8">
        <v>-269302</v>
      </c>
      <c r="M38" s="8">
        <v>6893145</v>
      </c>
      <c r="N38" s="8">
        <v>16469282</v>
      </c>
      <c r="O38" s="8">
        <v>8949839</v>
      </c>
      <c r="P38" s="8">
        <v>3174447</v>
      </c>
      <c r="Q38" s="8"/>
      <c r="R38" s="8">
        <v>12124286</v>
      </c>
      <c r="S38" s="8"/>
      <c r="T38" s="8"/>
      <c r="U38" s="8"/>
      <c r="V38" s="8"/>
      <c r="W38" s="8">
        <v>28593568</v>
      </c>
      <c r="X38" s="8">
        <v>80999586</v>
      </c>
      <c r="Y38" s="8">
        <v>-52406018</v>
      </c>
      <c r="Z38" s="2">
        <v>-64.7</v>
      </c>
      <c r="AA38" s="6">
        <v>107999464</v>
      </c>
    </row>
    <row r="39" spans="1:27" ht="57" customHeight="1">
      <c r="A39" s="50" t="s">
        <v>61</v>
      </c>
      <c r="B39" s="29"/>
      <c r="C39" s="28">
        <v>9428619</v>
      </c>
      <c r="D39" s="28"/>
      <c r="E39" s="7">
        <v>2637968</v>
      </c>
      <c r="F39" s="26">
        <v>37780054</v>
      </c>
      <c r="G39" s="26"/>
      <c r="H39" s="26"/>
      <c r="I39" s="26"/>
      <c r="J39" s="26"/>
      <c r="K39" s="26"/>
      <c r="L39" s="26"/>
      <c r="M39" s="26">
        <v>48385</v>
      </c>
      <c r="N39" s="26">
        <v>48385</v>
      </c>
      <c r="O39" s="26"/>
      <c r="P39" s="26">
        <v>736380</v>
      </c>
      <c r="Q39" s="26"/>
      <c r="R39" s="26">
        <v>736380</v>
      </c>
      <c r="S39" s="26"/>
      <c r="T39" s="26"/>
      <c r="U39" s="26"/>
      <c r="V39" s="26"/>
      <c r="W39" s="26">
        <v>784765</v>
      </c>
      <c r="X39" s="26">
        <v>28335033</v>
      </c>
      <c r="Y39" s="26">
        <v>-27550268</v>
      </c>
      <c r="Z39" s="27">
        <v>-97.23</v>
      </c>
      <c r="AA39" s="28">
        <v>37780054</v>
      </c>
    </row>
    <row r="40" spans="1:27" ht="13.5">
      <c r="A40" s="23" t="s">
        <v>62</v>
      </c>
      <c r="B40" s="29"/>
      <c r="C40" s="51">
        <v>26902575</v>
      </c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-43793280</v>
      </c>
      <c r="D41" s="56">
        <f>SUM(D37:D40)</f>
        <v>0</v>
      </c>
      <c r="E41" s="57">
        <f t="shared" si="3"/>
        <v>53058578</v>
      </c>
      <c r="F41" s="58">
        <f t="shared" si="3"/>
        <v>59218576</v>
      </c>
      <c r="G41" s="58">
        <f t="shared" si="3"/>
        <v>125172338</v>
      </c>
      <c r="H41" s="58">
        <f t="shared" si="3"/>
        <v>30852239</v>
      </c>
      <c r="I41" s="58">
        <f t="shared" si="3"/>
        <v>-89339912</v>
      </c>
      <c r="J41" s="58">
        <f t="shared" si="3"/>
        <v>66684665</v>
      </c>
      <c r="K41" s="58">
        <f t="shared" si="3"/>
        <v>11929126</v>
      </c>
      <c r="L41" s="58">
        <f t="shared" si="3"/>
        <v>-25309536</v>
      </c>
      <c r="M41" s="58">
        <f t="shared" si="3"/>
        <v>-23304240</v>
      </c>
      <c r="N41" s="58">
        <f t="shared" si="3"/>
        <v>-36684650</v>
      </c>
      <c r="O41" s="58">
        <f t="shared" si="3"/>
        <v>60483207</v>
      </c>
      <c r="P41" s="58">
        <f t="shared" si="3"/>
        <v>46322062</v>
      </c>
      <c r="Q41" s="58">
        <f t="shared" si="3"/>
        <v>24907315</v>
      </c>
      <c r="R41" s="58">
        <f t="shared" si="3"/>
        <v>131712584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161712599</v>
      </c>
      <c r="X41" s="58">
        <f t="shared" si="3"/>
        <v>44418618</v>
      </c>
      <c r="Y41" s="58">
        <f t="shared" si="3"/>
        <v>117293981</v>
      </c>
      <c r="Z41" s="59">
        <f>+IF(X41&lt;&gt;0,+(Y41/X41)*100,0)</f>
        <v>264.0649040454163</v>
      </c>
      <c r="AA41" s="56">
        <f>SUM(AA37:AA40)</f>
        <v>59218576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-43793280</v>
      </c>
      <c r="D43" s="64">
        <f>+D41-D42</f>
        <v>0</v>
      </c>
      <c r="E43" s="65">
        <f t="shared" si="4"/>
        <v>53058578</v>
      </c>
      <c r="F43" s="66">
        <f t="shared" si="4"/>
        <v>59218576</v>
      </c>
      <c r="G43" s="66">
        <f t="shared" si="4"/>
        <v>125172338</v>
      </c>
      <c r="H43" s="66">
        <f t="shared" si="4"/>
        <v>30852239</v>
      </c>
      <c r="I43" s="66">
        <f t="shared" si="4"/>
        <v>-89339912</v>
      </c>
      <c r="J43" s="66">
        <f t="shared" si="4"/>
        <v>66684665</v>
      </c>
      <c r="K43" s="66">
        <f t="shared" si="4"/>
        <v>11929126</v>
      </c>
      <c r="L43" s="66">
        <f t="shared" si="4"/>
        <v>-25309536</v>
      </c>
      <c r="M43" s="66">
        <f t="shared" si="4"/>
        <v>-23304240</v>
      </c>
      <c r="N43" s="66">
        <f t="shared" si="4"/>
        <v>-36684650</v>
      </c>
      <c r="O43" s="66">
        <f t="shared" si="4"/>
        <v>60483207</v>
      </c>
      <c r="P43" s="66">
        <f t="shared" si="4"/>
        <v>46322062</v>
      </c>
      <c r="Q43" s="66">
        <f t="shared" si="4"/>
        <v>24907315</v>
      </c>
      <c r="R43" s="66">
        <f t="shared" si="4"/>
        <v>131712584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161712599</v>
      </c>
      <c r="X43" s="66">
        <f t="shared" si="4"/>
        <v>44418618</v>
      </c>
      <c r="Y43" s="66">
        <f t="shared" si="4"/>
        <v>117293981</v>
      </c>
      <c r="Z43" s="67">
        <f>+IF(X43&lt;&gt;0,+(Y43/X43)*100,0)</f>
        <v>264.0649040454163</v>
      </c>
      <c r="AA43" s="64">
        <f>+AA41-AA42</f>
        <v>59218576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-43793280</v>
      </c>
      <c r="D45" s="56">
        <f>SUM(D43:D44)</f>
        <v>0</v>
      </c>
      <c r="E45" s="57">
        <f t="shared" si="5"/>
        <v>53058578</v>
      </c>
      <c r="F45" s="58">
        <f t="shared" si="5"/>
        <v>59218576</v>
      </c>
      <c r="G45" s="58">
        <f t="shared" si="5"/>
        <v>125172338</v>
      </c>
      <c r="H45" s="58">
        <f t="shared" si="5"/>
        <v>30852239</v>
      </c>
      <c r="I45" s="58">
        <f t="shared" si="5"/>
        <v>-89339912</v>
      </c>
      <c r="J45" s="58">
        <f t="shared" si="5"/>
        <v>66684665</v>
      </c>
      <c r="K45" s="58">
        <f t="shared" si="5"/>
        <v>11929126</v>
      </c>
      <c r="L45" s="58">
        <f t="shared" si="5"/>
        <v>-25309536</v>
      </c>
      <c r="M45" s="58">
        <f t="shared" si="5"/>
        <v>-23304240</v>
      </c>
      <c r="N45" s="58">
        <f t="shared" si="5"/>
        <v>-36684650</v>
      </c>
      <c r="O45" s="58">
        <f t="shared" si="5"/>
        <v>60483207</v>
      </c>
      <c r="P45" s="58">
        <f t="shared" si="5"/>
        <v>46322062</v>
      </c>
      <c r="Q45" s="58">
        <f t="shared" si="5"/>
        <v>24907315</v>
      </c>
      <c r="R45" s="58">
        <f t="shared" si="5"/>
        <v>131712584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161712599</v>
      </c>
      <c r="X45" s="58">
        <f t="shared" si="5"/>
        <v>44418618</v>
      </c>
      <c r="Y45" s="58">
        <f t="shared" si="5"/>
        <v>117293981</v>
      </c>
      <c r="Z45" s="59">
        <f>+IF(X45&lt;&gt;0,+(Y45/X45)*100,0)</f>
        <v>264.0649040454163</v>
      </c>
      <c r="AA45" s="56">
        <f>SUM(AA43:AA44)</f>
        <v>59218576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-43793280</v>
      </c>
      <c r="D47" s="71">
        <f>SUM(D45:D46)</f>
        <v>0</v>
      </c>
      <c r="E47" s="72">
        <f t="shared" si="6"/>
        <v>53058578</v>
      </c>
      <c r="F47" s="73">
        <f t="shared" si="6"/>
        <v>59218576</v>
      </c>
      <c r="G47" s="73">
        <f t="shared" si="6"/>
        <v>125172338</v>
      </c>
      <c r="H47" s="74">
        <f t="shared" si="6"/>
        <v>30852239</v>
      </c>
      <c r="I47" s="74">
        <f t="shared" si="6"/>
        <v>-89339912</v>
      </c>
      <c r="J47" s="74">
        <f t="shared" si="6"/>
        <v>66684665</v>
      </c>
      <c r="K47" s="74">
        <f t="shared" si="6"/>
        <v>11929126</v>
      </c>
      <c r="L47" s="74">
        <f t="shared" si="6"/>
        <v>-25309536</v>
      </c>
      <c r="M47" s="73">
        <f t="shared" si="6"/>
        <v>-23304240</v>
      </c>
      <c r="N47" s="73">
        <f t="shared" si="6"/>
        <v>-36684650</v>
      </c>
      <c r="O47" s="74">
        <f t="shared" si="6"/>
        <v>60483207</v>
      </c>
      <c r="P47" s="74">
        <f t="shared" si="6"/>
        <v>46322062</v>
      </c>
      <c r="Q47" s="74">
        <f t="shared" si="6"/>
        <v>24907315</v>
      </c>
      <c r="R47" s="74">
        <f t="shared" si="6"/>
        <v>131712584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161712599</v>
      </c>
      <c r="X47" s="74">
        <f t="shared" si="6"/>
        <v>44418618</v>
      </c>
      <c r="Y47" s="74">
        <f t="shared" si="6"/>
        <v>117293981</v>
      </c>
      <c r="Z47" s="75">
        <f>+IF(X47&lt;&gt;0,+(Y47/X47)*100,0)</f>
        <v>264.0649040454163</v>
      </c>
      <c r="AA47" s="76">
        <f>SUM(AA45:AA46)</f>
        <v>59218576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78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100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336324771</v>
      </c>
      <c r="D5" s="6"/>
      <c r="E5" s="7">
        <v>356121877</v>
      </c>
      <c r="F5" s="8">
        <v>356121877</v>
      </c>
      <c r="G5" s="8">
        <v>96004929</v>
      </c>
      <c r="H5" s="8">
        <v>24481957</v>
      </c>
      <c r="I5" s="8">
        <v>24324259</v>
      </c>
      <c r="J5" s="8">
        <v>144811145</v>
      </c>
      <c r="K5" s="8">
        <v>24218371</v>
      </c>
      <c r="L5" s="8">
        <v>23977506</v>
      </c>
      <c r="M5" s="8">
        <v>24659451</v>
      </c>
      <c r="N5" s="8">
        <v>72855328</v>
      </c>
      <c r="O5" s="8">
        <v>24583610</v>
      </c>
      <c r="P5" s="8">
        <v>24638309</v>
      </c>
      <c r="Q5" s="8">
        <v>24690837</v>
      </c>
      <c r="R5" s="8">
        <v>73912756</v>
      </c>
      <c r="S5" s="8"/>
      <c r="T5" s="8"/>
      <c r="U5" s="8"/>
      <c r="V5" s="8"/>
      <c r="W5" s="8">
        <v>291579229</v>
      </c>
      <c r="X5" s="8">
        <v>278803547</v>
      </c>
      <c r="Y5" s="8">
        <v>12775682</v>
      </c>
      <c r="Z5" s="2">
        <v>4.58</v>
      </c>
      <c r="AA5" s="6">
        <v>356121877</v>
      </c>
    </row>
    <row r="6" spans="1:27" ht="13.5">
      <c r="A6" s="23" t="s">
        <v>32</v>
      </c>
      <c r="B6" s="24"/>
      <c r="C6" s="6">
        <v>531494351</v>
      </c>
      <c r="D6" s="6"/>
      <c r="E6" s="7">
        <v>639886270</v>
      </c>
      <c r="F6" s="8">
        <v>694886270</v>
      </c>
      <c r="G6" s="8">
        <v>54481944</v>
      </c>
      <c r="H6" s="8">
        <v>52867862</v>
      </c>
      <c r="I6" s="8">
        <v>66532383</v>
      </c>
      <c r="J6" s="8">
        <v>173882189</v>
      </c>
      <c r="K6" s="8">
        <v>55601461</v>
      </c>
      <c r="L6" s="8">
        <v>48509611</v>
      </c>
      <c r="M6" s="8">
        <v>38977715</v>
      </c>
      <c r="N6" s="8">
        <v>143088787</v>
      </c>
      <c r="O6" s="8">
        <v>51140196</v>
      </c>
      <c r="P6" s="8">
        <v>51388323</v>
      </c>
      <c r="Q6" s="8">
        <v>67835398</v>
      </c>
      <c r="R6" s="8">
        <v>170363917</v>
      </c>
      <c r="S6" s="8"/>
      <c r="T6" s="8"/>
      <c r="U6" s="8"/>
      <c r="V6" s="8"/>
      <c r="W6" s="8">
        <v>487334893</v>
      </c>
      <c r="X6" s="8">
        <v>497414218</v>
      </c>
      <c r="Y6" s="8">
        <v>-10079325</v>
      </c>
      <c r="Z6" s="2">
        <v>-2.03</v>
      </c>
      <c r="AA6" s="6">
        <v>694886270</v>
      </c>
    </row>
    <row r="7" spans="1:27" ht="13.5">
      <c r="A7" s="25" t="s">
        <v>33</v>
      </c>
      <c r="B7" s="24"/>
      <c r="C7" s="6">
        <v>147275946</v>
      </c>
      <c r="D7" s="6"/>
      <c r="E7" s="7">
        <v>201974611</v>
      </c>
      <c r="F7" s="8">
        <v>161974611</v>
      </c>
      <c r="G7" s="8">
        <v>9935404</v>
      </c>
      <c r="H7" s="8">
        <v>10490900</v>
      </c>
      <c r="I7" s="8">
        <v>12666607</v>
      </c>
      <c r="J7" s="8">
        <v>33092911</v>
      </c>
      <c r="K7" s="8">
        <v>11682511</v>
      </c>
      <c r="L7" s="8">
        <v>12476617</v>
      </c>
      <c r="M7" s="8">
        <v>15161821</v>
      </c>
      <c r="N7" s="8">
        <v>39320949</v>
      </c>
      <c r="O7" s="8">
        <v>13106030</v>
      </c>
      <c r="P7" s="8">
        <v>18278393</v>
      </c>
      <c r="Q7" s="8">
        <v>18303087</v>
      </c>
      <c r="R7" s="8">
        <v>49687510</v>
      </c>
      <c r="S7" s="8"/>
      <c r="T7" s="8"/>
      <c r="U7" s="8"/>
      <c r="V7" s="8"/>
      <c r="W7" s="8">
        <v>122101370</v>
      </c>
      <c r="X7" s="8">
        <v>123408359</v>
      </c>
      <c r="Y7" s="8">
        <v>-1306989</v>
      </c>
      <c r="Z7" s="2">
        <v>-1.06</v>
      </c>
      <c r="AA7" s="6">
        <v>161974611</v>
      </c>
    </row>
    <row r="8" spans="1:27" ht="13.5">
      <c r="A8" s="25" t="s">
        <v>34</v>
      </c>
      <c r="B8" s="24"/>
      <c r="C8" s="6">
        <v>83861916</v>
      </c>
      <c r="D8" s="6"/>
      <c r="E8" s="7">
        <v>113503000</v>
      </c>
      <c r="F8" s="8">
        <v>113503000</v>
      </c>
      <c r="G8" s="8">
        <v>13861781</v>
      </c>
      <c r="H8" s="8">
        <v>5163182</v>
      </c>
      <c r="I8" s="8">
        <v>7063534</v>
      </c>
      <c r="J8" s="8">
        <v>26088497</v>
      </c>
      <c r="K8" s="8">
        <v>6742829</v>
      </c>
      <c r="L8" s="8">
        <v>5140422</v>
      </c>
      <c r="M8" s="8">
        <v>6530862</v>
      </c>
      <c r="N8" s="8">
        <v>18414113</v>
      </c>
      <c r="O8" s="8">
        <v>6965288</v>
      </c>
      <c r="P8" s="8">
        <v>7826282</v>
      </c>
      <c r="Q8" s="8">
        <v>7102384</v>
      </c>
      <c r="R8" s="8">
        <v>21893954</v>
      </c>
      <c r="S8" s="8"/>
      <c r="T8" s="8"/>
      <c r="U8" s="8"/>
      <c r="V8" s="8"/>
      <c r="W8" s="8">
        <v>66396564</v>
      </c>
      <c r="X8" s="8">
        <v>90529450</v>
      </c>
      <c r="Y8" s="8">
        <v>-24132886</v>
      </c>
      <c r="Z8" s="2">
        <v>-26.66</v>
      </c>
      <c r="AA8" s="6">
        <v>113503000</v>
      </c>
    </row>
    <row r="9" spans="1:27" ht="13.5">
      <c r="A9" s="25" t="s">
        <v>35</v>
      </c>
      <c r="B9" s="24"/>
      <c r="C9" s="6">
        <v>55127852</v>
      </c>
      <c r="D9" s="6"/>
      <c r="E9" s="7">
        <v>69224664</v>
      </c>
      <c r="F9" s="8">
        <v>69224664</v>
      </c>
      <c r="G9" s="8">
        <v>14259648</v>
      </c>
      <c r="H9" s="8">
        <v>4392041</v>
      </c>
      <c r="I9" s="8">
        <v>4787435</v>
      </c>
      <c r="J9" s="8">
        <v>23439124</v>
      </c>
      <c r="K9" s="8">
        <v>4802560</v>
      </c>
      <c r="L9" s="8">
        <v>2800511</v>
      </c>
      <c r="M9" s="8">
        <v>4693262</v>
      </c>
      <c r="N9" s="8">
        <v>12296333</v>
      </c>
      <c r="O9" s="8">
        <v>4417965</v>
      </c>
      <c r="P9" s="8">
        <v>4599067</v>
      </c>
      <c r="Q9" s="8">
        <v>4624876</v>
      </c>
      <c r="R9" s="8">
        <v>13641908</v>
      </c>
      <c r="S9" s="8"/>
      <c r="T9" s="8"/>
      <c r="U9" s="8"/>
      <c r="V9" s="8"/>
      <c r="W9" s="8">
        <v>49377365</v>
      </c>
      <c r="X9" s="8">
        <v>52610204</v>
      </c>
      <c r="Y9" s="8">
        <v>-3232839</v>
      </c>
      <c r="Z9" s="2">
        <v>-6.14</v>
      </c>
      <c r="AA9" s="6">
        <v>69224664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11412153</v>
      </c>
      <c r="D11" s="6"/>
      <c r="E11" s="7">
        <v>18831474</v>
      </c>
      <c r="F11" s="8">
        <v>18831474</v>
      </c>
      <c r="G11" s="8">
        <v>688045</v>
      </c>
      <c r="H11" s="8">
        <v>760289</v>
      </c>
      <c r="I11" s="8">
        <v>619092</v>
      </c>
      <c r="J11" s="8">
        <v>2067426</v>
      </c>
      <c r="K11" s="8">
        <v>688320</v>
      </c>
      <c r="L11" s="8">
        <v>729005</v>
      </c>
      <c r="M11" s="8">
        <v>682994</v>
      </c>
      <c r="N11" s="8">
        <v>2100319</v>
      </c>
      <c r="O11" s="8">
        <v>679795</v>
      </c>
      <c r="P11" s="8">
        <v>687010</v>
      </c>
      <c r="Q11" s="8">
        <v>2402208</v>
      </c>
      <c r="R11" s="8">
        <v>3769013</v>
      </c>
      <c r="S11" s="8"/>
      <c r="T11" s="8"/>
      <c r="U11" s="8"/>
      <c r="V11" s="8"/>
      <c r="W11" s="8">
        <v>7936758</v>
      </c>
      <c r="X11" s="8">
        <v>13977963</v>
      </c>
      <c r="Y11" s="8">
        <v>-6041205</v>
      </c>
      <c r="Z11" s="2">
        <v>-43.22</v>
      </c>
      <c r="AA11" s="6">
        <v>18831474</v>
      </c>
    </row>
    <row r="12" spans="1:27" ht="13.5">
      <c r="A12" s="25" t="s">
        <v>37</v>
      </c>
      <c r="B12" s="29"/>
      <c r="C12" s="6">
        <v>44271827</v>
      </c>
      <c r="D12" s="6"/>
      <c r="E12" s="7">
        <v>44171310</v>
      </c>
      <c r="F12" s="8">
        <v>44171310</v>
      </c>
      <c r="G12" s="8">
        <v>432242</v>
      </c>
      <c r="H12" s="8">
        <v>989451</v>
      </c>
      <c r="I12" s="8">
        <v>6588194</v>
      </c>
      <c r="J12" s="8">
        <v>8009887</v>
      </c>
      <c r="K12" s="8">
        <v>886966</v>
      </c>
      <c r="L12" s="8">
        <v>6799407</v>
      </c>
      <c r="M12" s="8">
        <v>613760</v>
      </c>
      <c r="N12" s="8">
        <v>8300133</v>
      </c>
      <c r="O12" s="8">
        <v>6023717</v>
      </c>
      <c r="P12" s="8">
        <v>3218450</v>
      </c>
      <c r="Q12" s="8">
        <v>3035563</v>
      </c>
      <c r="R12" s="8">
        <v>12277730</v>
      </c>
      <c r="S12" s="8"/>
      <c r="T12" s="8"/>
      <c r="U12" s="8"/>
      <c r="V12" s="8"/>
      <c r="W12" s="8">
        <v>28587750</v>
      </c>
      <c r="X12" s="8">
        <v>33174431</v>
      </c>
      <c r="Y12" s="8">
        <v>-4586681</v>
      </c>
      <c r="Z12" s="2">
        <v>-13.83</v>
      </c>
      <c r="AA12" s="6">
        <v>44171310</v>
      </c>
    </row>
    <row r="13" spans="1:27" ht="13.5">
      <c r="A13" s="23" t="s">
        <v>38</v>
      </c>
      <c r="B13" s="29"/>
      <c r="C13" s="6">
        <v>10364717</v>
      </c>
      <c r="D13" s="6"/>
      <c r="E13" s="7">
        <v>11286185</v>
      </c>
      <c r="F13" s="8">
        <v>11286185</v>
      </c>
      <c r="G13" s="8">
        <v>1014148</v>
      </c>
      <c r="H13" s="8">
        <v>966603</v>
      </c>
      <c r="I13" s="8">
        <v>975367</v>
      </c>
      <c r="J13" s="8">
        <v>2956118</v>
      </c>
      <c r="K13" s="8">
        <v>1171755</v>
      </c>
      <c r="L13" s="8">
        <v>1124689</v>
      </c>
      <c r="M13" s="8">
        <v>1047276</v>
      </c>
      <c r="N13" s="8">
        <v>3343720</v>
      </c>
      <c r="O13" s="8">
        <v>1002704</v>
      </c>
      <c r="P13" s="8">
        <v>1049006</v>
      </c>
      <c r="Q13" s="8">
        <v>846293</v>
      </c>
      <c r="R13" s="8">
        <v>2898003</v>
      </c>
      <c r="S13" s="8"/>
      <c r="T13" s="8"/>
      <c r="U13" s="8"/>
      <c r="V13" s="8"/>
      <c r="W13" s="8">
        <v>9197841</v>
      </c>
      <c r="X13" s="8">
        <v>8545719</v>
      </c>
      <c r="Y13" s="8">
        <v>652122</v>
      </c>
      <c r="Z13" s="2">
        <v>7.63</v>
      </c>
      <c r="AA13" s="6">
        <v>11286185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118194222</v>
      </c>
      <c r="D15" s="6"/>
      <c r="E15" s="7">
        <v>108260389</v>
      </c>
      <c r="F15" s="8">
        <v>108260389</v>
      </c>
      <c r="G15" s="8">
        <v>2864</v>
      </c>
      <c r="H15" s="8">
        <v>1245186</v>
      </c>
      <c r="I15" s="8">
        <v>566594</v>
      </c>
      <c r="J15" s="8">
        <v>1814644</v>
      </c>
      <c r="K15" s="8">
        <v>897354</v>
      </c>
      <c r="L15" s="8">
        <v>4230809</v>
      </c>
      <c r="M15" s="8">
        <v>2068168</v>
      </c>
      <c r="N15" s="8">
        <v>7196331</v>
      </c>
      <c r="O15" s="8">
        <v>1886082</v>
      </c>
      <c r="P15" s="8">
        <v>1480577</v>
      </c>
      <c r="Q15" s="8">
        <v>1031776</v>
      </c>
      <c r="R15" s="8">
        <v>4398435</v>
      </c>
      <c r="S15" s="8"/>
      <c r="T15" s="8"/>
      <c r="U15" s="8"/>
      <c r="V15" s="8"/>
      <c r="W15" s="8">
        <v>13409410</v>
      </c>
      <c r="X15" s="8">
        <v>81132776</v>
      </c>
      <c r="Y15" s="8">
        <v>-67723366</v>
      </c>
      <c r="Z15" s="2">
        <v>-83.47</v>
      </c>
      <c r="AA15" s="6">
        <v>108260389</v>
      </c>
    </row>
    <row r="16" spans="1:27" ht="13.5">
      <c r="A16" s="23" t="s">
        <v>41</v>
      </c>
      <c r="B16" s="29"/>
      <c r="C16" s="6">
        <v>6745766</v>
      </c>
      <c r="D16" s="6"/>
      <c r="E16" s="7">
        <v>5398023</v>
      </c>
      <c r="F16" s="8">
        <v>5398023</v>
      </c>
      <c r="G16" s="8">
        <v>216403</v>
      </c>
      <c r="H16" s="8">
        <v>20819</v>
      </c>
      <c r="I16" s="8">
        <v>585551</v>
      </c>
      <c r="J16" s="8">
        <v>822773</v>
      </c>
      <c r="K16" s="8">
        <v>648246</v>
      </c>
      <c r="L16" s="8">
        <v>638672</v>
      </c>
      <c r="M16" s="8">
        <v>162483</v>
      </c>
      <c r="N16" s="8">
        <v>1449401</v>
      </c>
      <c r="O16" s="8">
        <v>451021</v>
      </c>
      <c r="P16" s="8">
        <v>401654</v>
      </c>
      <c r="Q16" s="8">
        <v>565978</v>
      </c>
      <c r="R16" s="8">
        <v>1418653</v>
      </c>
      <c r="S16" s="8"/>
      <c r="T16" s="8"/>
      <c r="U16" s="8"/>
      <c r="V16" s="8"/>
      <c r="W16" s="8">
        <v>3690827</v>
      </c>
      <c r="X16" s="8">
        <v>3902114</v>
      </c>
      <c r="Y16" s="8">
        <v>-211287</v>
      </c>
      <c r="Z16" s="2">
        <v>-5.41</v>
      </c>
      <c r="AA16" s="6">
        <v>5398023</v>
      </c>
    </row>
    <row r="17" spans="1:27" ht="13.5">
      <c r="A17" s="23" t="s">
        <v>42</v>
      </c>
      <c r="B17" s="29"/>
      <c r="C17" s="6">
        <v>2833175</v>
      </c>
      <c r="D17" s="6"/>
      <c r="E17" s="7">
        <v>2851504</v>
      </c>
      <c r="F17" s="8">
        <v>2851504</v>
      </c>
      <c r="G17" s="8">
        <v>122565</v>
      </c>
      <c r="H17" s="8"/>
      <c r="I17" s="8">
        <v>412419</v>
      </c>
      <c r="J17" s="8">
        <v>534984</v>
      </c>
      <c r="K17" s="8">
        <v>427234</v>
      </c>
      <c r="L17" s="8">
        <v>295235</v>
      </c>
      <c r="M17" s="8">
        <v>97183</v>
      </c>
      <c r="N17" s="8">
        <v>819652</v>
      </c>
      <c r="O17" s="8">
        <v>39693</v>
      </c>
      <c r="P17" s="8">
        <v>218613</v>
      </c>
      <c r="Q17" s="8">
        <v>247418</v>
      </c>
      <c r="R17" s="8">
        <v>505724</v>
      </c>
      <c r="S17" s="8"/>
      <c r="T17" s="8"/>
      <c r="U17" s="8"/>
      <c r="V17" s="8"/>
      <c r="W17" s="8">
        <v>1860360</v>
      </c>
      <c r="X17" s="8">
        <v>1860600</v>
      </c>
      <c r="Y17" s="8">
        <v>-240</v>
      </c>
      <c r="Z17" s="2">
        <v>-0.01</v>
      </c>
      <c r="AA17" s="6">
        <v>2851504</v>
      </c>
    </row>
    <row r="18" spans="1:27" ht="13.5">
      <c r="A18" s="23" t="s">
        <v>43</v>
      </c>
      <c r="B18" s="29"/>
      <c r="C18" s="6">
        <v>146352425</v>
      </c>
      <c r="D18" s="6"/>
      <c r="E18" s="7">
        <v>172339472</v>
      </c>
      <c r="F18" s="8">
        <v>182455398</v>
      </c>
      <c r="G18" s="8">
        <v>56740000</v>
      </c>
      <c r="H18" s="8">
        <v>6965371</v>
      </c>
      <c r="I18" s="8">
        <v>-4446711</v>
      </c>
      <c r="J18" s="8">
        <v>59258660</v>
      </c>
      <c r="K18" s="8">
        <v>30375</v>
      </c>
      <c r="L18" s="8">
        <v>3082349</v>
      </c>
      <c r="M18" s="8">
        <v>45697892</v>
      </c>
      <c r="N18" s="8">
        <v>48810616</v>
      </c>
      <c r="O18" s="8">
        <v>3370693</v>
      </c>
      <c r="P18" s="8">
        <v>5639168</v>
      </c>
      <c r="Q18" s="8"/>
      <c r="R18" s="8">
        <v>9009861</v>
      </c>
      <c r="S18" s="8"/>
      <c r="T18" s="8"/>
      <c r="U18" s="8"/>
      <c r="V18" s="8"/>
      <c r="W18" s="8">
        <v>117079137</v>
      </c>
      <c r="X18" s="8">
        <v>174123454</v>
      </c>
      <c r="Y18" s="8">
        <v>-57044317</v>
      </c>
      <c r="Z18" s="2">
        <v>-32.76</v>
      </c>
      <c r="AA18" s="6">
        <v>182455398</v>
      </c>
    </row>
    <row r="19" spans="1:27" ht="13.5">
      <c r="A19" s="23" t="s">
        <v>44</v>
      </c>
      <c r="B19" s="29"/>
      <c r="C19" s="6">
        <v>23879493</v>
      </c>
      <c r="D19" s="6"/>
      <c r="E19" s="7">
        <v>34798480</v>
      </c>
      <c r="F19" s="26">
        <v>40474928</v>
      </c>
      <c r="G19" s="26">
        <v>1415944</v>
      </c>
      <c r="H19" s="26">
        <v>1308315</v>
      </c>
      <c r="I19" s="26">
        <v>1766226</v>
      </c>
      <c r="J19" s="26">
        <v>4490485</v>
      </c>
      <c r="K19" s="26">
        <v>1858085</v>
      </c>
      <c r="L19" s="26">
        <v>1398104</v>
      </c>
      <c r="M19" s="26">
        <v>2298296</v>
      </c>
      <c r="N19" s="26">
        <v>5554485</v>
      </c>
      <c r="O19" s="26">
        <v>1382936</v>
      </c>
      <c r="P19" s="26">
        <v>1407475</v>
      </c>
      <c r="Q19" s="26">
        <v>1814859</v>
      </c>
      <c r="R19" s="26">
        <v>4605270</v>
      </c>
      <c r="S19" s="26"/>
      <c r="T19" s="26"/>
      <c r="U19" s="26"/>
      <c r="V19" s="26"/>
      <c r="W19" s="26">
        <v>14650240</v>
      </c>
      <c r="X19" s="26">
        <v>29741681</v>
      </c>
      <c r="Y19" s="26">
        <v>-15091441</v>
      </c>
      <c r="Z19" s="27">
        <v>-50.74</v>
      </c>
      <c r="AA19" s="28">
        <v>40474928</v>
      </c>
    </row>
    <row r="20" spans="1:27" ht="13.5">
      <c r="A20" s="23" t="s">
        <v>45</v>
      </c>
      <c r="B20" s="29"/>
      <c r="C20" s="6">
        <v>223058</v>
      </c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1518361672</v>
      </c>
      <c r="D21" s="33">
        <f t="shared" si="0"/>
        <v>0</v>
      </c>
      <c r="E21" s="34">
        <f t="shared" si="0"/>
        <v>1778647259</v>
      </c>
      <c r="F21" s="35">
        <f t="shared" si="0"/>
        <v>1809439633</v>
      </c>
      <c r="G21" s="35">
        <f t="shared" si="0"/>
        <v>249175917</v>
      </c>
      <c r="H21" s="35">
        <f t="shared" si="0"/>
        <v>109651976</v>
      </c>
      <c r="I21" s="35">
        <f t="shared" si="0"/>
        <v>122440950</v>
      </c>
      <c r="J21" s="35">
        <f t="shared" si="0"/>
        <v>481268843</v>
      </c>
      <c r="K21" s="35">
        <f t="shared" si="0"/>
        <v>109656067</v>
      </c>
      <c r="L21" s="35">
        <f t="shared" si="0"/>
        <v>111202937</v>
      </c>
      <c r="M21" s="35">
        <f t="shared" si="0"/>
        <v>142691163</v>
      </c>
      <c r="N21" s="35">
        <f t="shared" si="0"/>
        <v>363550167</v>
      </c>
      <c r="O21" s="35">
        <f t="shared" si="0"/>
        <v>115049730</v>
      </c>
      <c r="P21" s="35">
        <f t="shared" si="0"/>
        <v>120832327</v>
      </c>
      <c r="Q21" s="35">
        <f t="shared" si="0"/>
        <v>132500677</v>
      </c>
      <c r="R21" s="35">
        <f t="shared" si="0"/>
        <v>368382734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1213201744</v>
      </c>
      <c r="X21" s="35">
        <f t="shared" si="0"/>
        <v>1389224516</v>
      </c>
      <c r="Y21" s="35">
        <f t="shared" si="0"/>
        <v>-176022772</v>
      </c>
      <c r="Z21" s="36">
        <f>+IF(X21&lt;&gt;0,+(Y21/X21)*100,0)</f>
        <v>-12.670577719634771</v>
      </c>
      <c r="AA21" s="33">
        <f>SUM(AA5:AA20)</f>
        <v>1809439633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461655494</v>
      </c>
      <c r="D24" s="6"/>
      <c r="E24" s="7">
        <v>603267727</v>
      </c>
      <c r="F24" s="8">
        <v>557267891</v>
      </c>
      <c r="G24" s="8">
        <v>37135550</v>
      </c>
      <c r="H24" s="8">
        <v>41270895</v>
      </c>
      <c r="I24" s="8">
        <v>41898576</v>
      </c>
      <c r="J24" s="8">
        <v>120305021</v>
      </c>
      <c r="K24" s="8">
        <v>40240122</v>
      </c>
      <c r="L24" s="8">
        <v>60013338</v>
      </c>
      <c r="M24" s="8">
        <v>39066064</v>
      </c>
      <c r="N24" s="8">
        <v>139319524</v>
      </c>
      <c r="O24" s="8">
        <v>41671099</v>
      </c>
      <c r="P24" s="8">
        <v>40491864</v>
      </c>
      <c r="Q24" s="8">
        <v>39708084</v>
      </c>
      <c r="R24" s="8">
        <v>121871047</v>
      </c>
      <c r="S24" s="8"/>
      <c r="T24" s="8"/>
      <c r="U24" s="8"/>
      <c r="V24" s="8"/>
      <c r="W24" s="8">
        <v>381495592</v>
      </c>
      <c r="X24" s="8">
        <v>410097119</v>
      </c>
      <c r="Y24" s="8">
        <v>-28601527</v>
      </c>
      <c r="Z24" s="2">
        <v>-6.97</v>
      </c>
      <c r="AA24" s="6">
        <v>557267891</v>
      </c>
    </row>
    <row r="25" spans="1:27" ht="13.5">
      <c r="A25" s="25" t="s">
        <v>49</v>
      </c>
      <c r="B25" s="24"/>
      <c r="C25" s="6">
        <v>17537608</v>
      </c>
      <c r="D25" s="6"/>
      <c r="E25" s="7">
        <v>19936393</v>
      </c>
      <c r="F25" s="8">
        <v>19936393</v>
      </c>
      <c r="G25" s="8">
        <v>1468452</v>
      </c>
      <c r="H25" s="8">
        <v>1468452</v>
      </c>
      <c r="I25" s="8">
        <v>1468452</v>
      </c>
      <c r="J25" s="8">
        <v>4405356</v>
      </c>
      <c r="K25" s="8">
        <v>1468452</v>
      </c>
      <c r="L25" s="8">
        <v>1485914</v>
      </c>
      <c r="M25" s="8">
        <v>1493735</v>
      </c>
      <c r="N25" s="8">
        <v>4448101</v>
      </c>
      <c r="O25" s="8">
        <v>1497655</v>
      </c>
      <c r="P25" s="8">
        <v>1485017</v>
      </c>
      <c r="Q25" s="8">
        <v>1482954</v>
      </c>
      <c r="R25" s="8">
        <v>4465626</v>
      </c>
      <c r="S25" s="8"/>
      <c r="T25" s="8"/>
      <c r="U25" s="8"/>
      <c r="V25" s="8"/>
      <c r="W25" s="8">
        <v>13319083</v>
      </c>
      <c r="X25" s="8">
        <v>14559193</v>
      </c>
      <c r="Y25" s="8">
        <v>-1240110</v>
      </c>
      <c r="Z25" s="2">
        <v>-8.52</v>
      </c>
      <c r="AA25" s="6">
        <v>19936393</v>
      </c>
    </row>
    <row r="26" spans="1:27" ht="13.5">
      <c r="A26" s="25" t="s">
        <v>50</v>
      </c>
      <c r="B26" s="24"/>
      <c r="C26" s="6">
        <v>105207214</v>
      </c>
      <c r="D26" s="6"/>
      <c r="E26" s="7">
        <v>72066800</v>
      </c>
      <c r="F26" s="8">
        <v>72066800</v>
      </c>
      <c r="G26" s="8">
        <v>357</v>
      </c>
      <c r="H26" s="8"/>
      <c r="I26" s="8"/>
      <c r="J26" s="8">
        <v>357</v>
      </c>
      <c r="K26" s="8">
        <v>13008</v>
      </c>
      <c r="L26" s="8"/>
      <c r="M26" s="8">
        <v>88677</v>
      </c>
      <c r="N26" s="8">
        <v>101685</v>
      </c>
      <c r="O26" s="8">
        <v>172044</v>
      </c>
      <c r="P26" s="8">
        <v>19469</v>
      </c>
      <c r="Q26" s="8"/>
      <c r="R26" s="8">
        <v>191513</v>
      </c>
      <c r="S26" s="8"/>
      <c r="T26" s="8"/>
      <c r="U26" s="8"/>
      <c r="V26" s="8"/>
      <c r="W26" s="8">
        <v>293555</v>
      </c>
      <c r="X26" s="8">
        <v>53330708</v>
      </c>
      <c r="Y26" s="8">
        <v>-53037153</v>
      </c>
      <c r="Z26" s="2">
        <v>-99.45</v>
      </c>
      <c r="AA26" s="6">
        <v>72066800</v>
      </c>
    </row>
    <row r="27" spans="1:27" ht="13.5">
      <c r="A27" s="25" t="s">
        <v>51</v>
      </c>
      <c r="B27" s="24"/>
      <c r="C27" s="6">
        <v>176689796</v>
      </c>
      <c r="D27" s="6"/>
      <c r="E27" s="7">
        <v>206956224</v>
      </c>
      <c r="F27" s="8">
        <v>206956223</v>
      </c>
      <c r="G27" s="8"/>
      <c r="H27" s="8"/>
      <c r="I27" s="8">
        <v>3426</v>
      </c>
      <c r="J27" s="8">
        <v>3426</v>
      </c>
      <c r="K27" s="8">
        <v>987</v>
      </c>
      <c r="L27" s="8"/>
      <c r="M27" s="8"/>
      <c r="N27" s="8">
        <v>987</v>
      </c>
      <c r="O27" s="8"/>
      <c r="P27" s="8">
        <v>96311931</v>
      </c>
      <c r="Q27" s="8"/>
      <c r="R27" s="8">
        <v>96311931</v>
      </c>
      <c r="S27" s="8"/>
      <c r="T27" s="8"/>
      <c r="U27" s="8"/>
      <c r="V27" s="8"/>
      <c r="W27" s="8">
        <v>96316344</v>
      </c>
      <c r="X27" s="8">
        <v>123431225</v>
      </c>
      <c r="Y27" s="8">
        <v>-27114881</v>
      </c>
      <c r="Z27" s="2">
        <v>-21.97</v>
      </c>
      <c r="AA27" s="6">
        <v>206956223</v>
      </c>
    </row>
    <row r="28" spans="1:27" ht="13.5">
      <c r="A28" s="25" t="s">
        <v>52</v>
      </c>
      <c r="B28" s="24"/>
      <c r="C28" s="6">
        <v>17036225</v>
      </c>
      <c r="D28" s="6"/>
      <c r="E28" s="7">
        <v>39877000</v>
      </c>
      <c r="F28" s="8">
        <v>29877000</v>
      </c>
      <c r="G28" s="8"/>
      <c r="H28" s="8"/>
      <c r="I28" s="8"/>
      <c r="J28" s="8"/>
      <c r="K28" s="8"/>
      <c r="L28" s="8"/>
      <c r="M28" s="8">
        <v>15972764</v>
      </c>
      <c r="N28" s="8">
        <v>15972764</v>
      </c>
      <c r="O28" s="8"/>
      <c r="P28" s="8"/>
      <c r="Q28" s="8"/>
      <c r="R28" s="8"/>
      <c r="S28" s="8"/>
      <c r="T28" s="8"/>
      <c r="U28" s="8"/>
      <c r="V28" s="8"/>
      <c r="W28" s="8">
        <v>15972764</v>
      </c>
      <c r="X28" s="8">
        <v>22407750</v>
      </c>
      <c r="Y28" s="8">
        <v>-6434986</v>
      </c>
      <c r="Z28" s="2">
        <v>-28.72</v>
      </c>
      <c r="AA28" s="6">
        <v>29877000</v>
      </c>
    </row>
    <row r="29" spans="1:27" ht="13.5">
      <c r="A29" s="25" t="s">
        <v>53</v>
      </c>
      <c r="B29" s="24"/>
      <c r="C29" s="6">
        <v>380670630</v>
      </c>
      <c r="D29" s="6"/>
      <c r="E29" s="7">
        <v>406458271</v>
      </c>
      <c r="F29" s="8">
        <v>453958271</v>
      </c>
      <c r="G29" s="8"/>
      <c r="H29" s="8">
        <v>55259625</v>
      </c>
      <c r="I29" s="8">
        <v>56562137</v>
      </c>
      <c r="J29" s="8">
        <v>111821762</v>
      </c>
      <c r="K29" s="8">
        <v>37134317</v>
      </c>
      <c r="L29" s="8">
        <v>31743128</v>
      </c>
      <c r="M29" s="8">
        <v>33153610</v>
      </c>
      <c r="N29" s="8">
        <v>102031055</v>
      </c>
      <c r="O29" s="8">
        <v>29717858</v>
      </c>
      <c r="P29" s="8">
        <v>33624254</v>
      </c>
      <c r="Q29" s="8">
        <v>33373367</v>
      </c>
      <c r="R29" s="8">
        <v>96715479</v>
      </c>
      <c r="S29" s="8"/>
      <c r="T29" s="8"/>
      <c r="U29" s="8"/>
      <c r="V29" s="8"/>
      <c r="W29" s="8">
        <v>310568296</v>
      </c>
      <c r="X29" s="8">
        <v>340468686</v>
      </c>
      <c r="Y29" s="8">
        <v>-29900390</v>
      </c>
      <c r="Z29" s="2">
        <v>-8.78</v>
      </c>
      <c r="AA29" s="6">
        <v>453958271</v>
      </c>
    </row>
    <row r="30" spans="1:27" ht="13.5">
      <c r="A30" s="25" t="s">
        <v>54</v>
      </c>
      <c r="B30" s="24"/>
      <c r="C30" s="6">
        <v>31593273</v>
      </c>
      <c r="D30" s="6"/>
      <c r="E30" s="7">
        <v>34989923</v>
      </c>
      <c r="F30" s="8">
        <v>39680013</v>
      </c>
      <c r="G30" s="8">
        <v>326663</v>
      </c>
      <c r="H30" s="8">
        <v>380597</v>
      </c>
      <c r="I30" s="8">
        <v>1196739</v>
      </c>
      <c r="J30" s="8">
        <v>1903999</v>
      </c>
      <c r="K30" s="8">
        <v>1654363</v>
      </c>
      <c r="L30" s="8">
        <v>1711213</v>
      </c>
      <c r="M30" s="8">
        <v>1405037</v>
      </c>
      <c r="N30" s="8">
        <v>4770613</v>
      </c>
      <c r="O30" s="8">
        <v>2718016</v>
      </c>
      <c r="P30" s="8">
        <v>3312355</v>
      </c>
      <c r="Q30" s="8">
        <v>1184274</v>
      </c>
      <c r="R30" s="8">
        <v>7214645</v>
      </c>
      <c r="S30" s="8"/>
      <c r="T30" s="8"/>
      <c r="U30" s="8"/>
      <c r="V30" s="8"/>
      <c r="W30" s="8">
        <v>13889257</v>
      </c>
      <c r="X30" s="8">
        <v>27036885</v>
      </c>
      <c r="Y30" s="8">
        <v>-13147628</v>
      </c>
      <c r="Z30" s="2">
        <v>-48.63</v>
      </c>
      <c r="AA30" s="6">
        <v>39680013</v>
      </c>
    </row>
    <row r="31" spans="1:27" ht="13.5">
      <c r="A31" s="25" t="s">
        <v>55</v>
      </c>
      <c r="B31" s="24"/>
      <c r="C31" s="6">
        <v>151817580</v>
      </c>
      <c r="D31" s="6"/>
      <c r="E31" s="7">
        <v>237956940</v>
      </c>
      <c r="F31" s="8">
        <v>275781177</v>
      </c>
      <c r="G31" s="8">
        <v>445768</v>
      </c>
      <c r="H31" s="8">
        <v>6509570</v>
      </c>
      <c r="I31" s="8">
        <v>8800020</v>
      </c>
      <c r="J31" s="8">
        <v>15755358</v>
      </c>
      <c r="K31" s="8">
        <v>14506892</v>
      </c>
      <c r="L31" s="8">
        <v>17467469</v>
      </c>
      <c r="M31" s="8">
        <v>13498470</v>
      </c>
      <c r="N31" s="8">
        <v>45472831</v>
      </c>
      <c r="O31" s="8">
        <v>14829488</v>
      </c>
      <c r="P31" s="8">
        <v>13804611</v>
      </c>
      <c r="Q31" s="8">
        <v>21403223</v>
      </c>
      <c r="R31" s="8">
        <v>50037322</v>
      </c>
      <c r="S31" s="8"/>
      <c r="T31" s="8"/>
      <c r="U31" s="8"/>
      <c r="V31" s="8"/>
      <c r="W31" s="8">
        <v>111265511</v>
      </c>
      <c r="X31" s="8">
        <v>197002617</v>
      </c>
      <c r="Y31" s="8">
        <v>-85737106</v>
      </c>
      <c r="Z31" s="2">
        <v>-43.52</v>
      </c>
      <c r="AA31" s="6">
        <v>275781177</v>
      </c>
    </row>
    <row r="32" spans="1:27" ht="13.5">
      <c r="A32" s="25" t="s">
        <v>43</v>
      </c>
      <c r="B32" s="24"/>
      <c r="C32" s="6">
        <v>9129449</v>
      </c>
      <c r="D32" s="6"/>
      <c r="E32" s="7">
        <v>10048600</v>
      </c>
      <c r="F32" s="8">
        <v>10048600</v>
      </c>
      <c r="G32" s="8">
        <v>4985031</v>
      </c>
      <c r="H32" s="8">
        <v>2202595</v>
      </c>
      <c r="I32" s="8">
        <v>81957</v>
      </c>
      <c r="J32" s="8">
        <v>7269583</v>
      </c>
      <c r="K32" s="8">
        <v>1209150</v>
      </c>
      <c r="L32" s="8">
        <v>158305</v>
      </c>
      <c r="M32" s="8">
        <v>74287</v>
      </c>
      <c r="N32" s="8">
        <v>1441742</v>
      </c>
      <c r="O32" s="8">
        <v>61918</v>
      </c>
      <c r="P32" s="8">
        <v>59154</v>
      </c>
      <c r="Q32" s="8">
        <v>89478</v>
      </c>
      <c r="R32" s="8">
        <v>210550</v>
      </c>
      <c r="S32" s="8"/>
      <c r="T32" s="8"/>
      <c r="U32" s="8"/>
      <c r="V32" s="8"/>
      <c r="W32" s="8">
        <v>8921875</v>
      </c>
      <c r="X32" s="8">
        <v>7810915</v>
      </c>
      <c r="Y32" s="8">
        <v>1110960</v>
      </c>
      <c r="Z32" s="2">
        <v>14.22</v>
      </c>
      <c r="AA32" s="6">
        <v>10048600</v>
      </c>
    </row>
    <row r="33" spans="1:27" ht="13.5">
      <c r="A33" s="25" t="s">
        <v>56</v>
      </c>
      <c r="B33" s="24"/>
      <c r="C33" s="6">
        <v>128645511</v>
      </c>
      <c r="D33" s="6"/>
      <c r="E33" s="7">
        <v>176688845</v>
      </c>
      <c r="F33" s="8">
        <v>176439716</v>
      </c>
      <c r="G33" s="8">
        <v>4344748</v>
      </c>
      <c r="H33" s="8">
        <v>8504257</v>
      </c>
      <c r="I33" s="8">
        <v>10330124</v>
      </c>
      <c r="J33" s="8">
        <v>23179129</v>
      </c>
      <c r="K33" s="8">
        <v>17090492</v>
      </c>
      <c r="L33" s="8">
        <v>-598640</v>
      </c>
      <c r="M33" s="8">
        <v>11103428</v>
      </c>
      <c r="N33" s="8">
        <v>27595280</v>
      </c>
      <c r="O33" s="8">
        <v>-968769</v>
      </c>
      <c r="P33" s="8">
        <v>10509624</v>
      </c>
      <c r="Q33" s="8">
        <v>9931830</v>
      </c>
      <c r="R33" s="8">
        <v>19472685</v>
      </c>
      <c r="S33" s="8"/>
      <c r="T33" s="8"/>
      <c r="U33" s="8"/>
      <c r="V33" s="8"/>
      <c r="W33" s="8">
        <v>70247094</v>
      </c>
      <c r="X33" s="8">
        <v>131329693</v>
      </c>
      <c r="Y33" s="8">
        <v>-61082599</v>
      </c>
      <c r="Z33" s="2">
        <v>-46.51</v>
      </c>
      <c r="AA33" s="6">
        <v>176439716</v>
      </c>
    </row>
    <row r="34" spans="1:27" ht="13.5">
      <c r="A34" s="23" t="s">
        <v>57</v>
      </c>
      <c r="B34" s="29"/>
      <c r="C34" s="6">
        <v>2579011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>
        <v>-516898</v>
      </c>
      <c r="P34" s="8">
        <v>-9330106</v>
      </c>
      <c r="Q34" s="8">
        <v>-141</v>
      </c>
      <c r="R34" s="8">
        <v>-9847145</v>
      </c>
      <c r="S34" s="8"/>
      <c r="T34" s="8"/>
      <c r="U34" s="8"/>
      <c r="V34" s="8"/>
      <c r="W34" s="8">
        <v>-9847145</v>
      </c>
      <c r="X34" s="8"/>
      <c r="Y34" s="8">
        <v>-9847145</v>
      </c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1482561791</v>
      </c>
      <c r="D35" s="33">
        <f>SUM(D24:D34)</f>
        <v>0</v>
      </c>
      <c r="E35" s="34">
        <f t="shared" si="1"/>
        <v>1808246723</v>
      </c>
      <c r="F35" s="35">
        <f t="shared" si="1"/>
        <v>1842012084</v>
      </c>
      <c r="G35" s="35">
        <f t="shared" si="1"/>
        <v>48706569</v>
      </c>
      <c r="H35" s="35">
        <f t="shared" si="1"/>
        <v>115595991</v>
      </c>
      <c r="I35" s="35">
        <f t="shared" si="1"/>
        <v>120341431</v>
      </c>
      <c r="J35" s="35">
        <f t="shared" si="1"/>
        <v>284643991</v>
      </c>
      <c r="K35" s="35">
        <f t="shared" si="1"/>
        <v>113317783</v>
      </c>
      <c r="L35" s="35">
        <f t="shared" si="1"/>
        <v>111980727</v>
      </c>
      <c r="M35" s="35">
        <f t="shared" si="1"/>
        <v>115856072</v>
      </c>
      <c r="N35" s="35">
        <f t="shared" si="1"/>
        <v>341154582</v>
      </c>
      <c r="O35" s="35">
        <f t="shared" si="1"/>
        <v>89182411</v>
      </c>
      <c r="P35" s="35">
        <f t="shared" si="1"/>
        <v>190288173</v>
      </c>
      <c r="Q35" s="35">
        <f t="shared" si="1"/>
        <v>107173069</v>
      </c>
      <c r="R35" s="35">
        <f t="shared" si="1"/>
        <v>386643653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1012442226</v>
      </c>
      <c r="X35" s="35">
        <f t="shared" si="1"/>
        <v>1327474791</v>
      </c>
      <c r="Y35" s="35">
        <f t="shared" si="1"/>
        <v>-315032565</v>
      </c>
      <c r="Z35" s="36">
        <f>+IF(X35&lt;&gt;0,+(Y35/X35)*100,0)</f>
        <v>-23.7317173279564</v>
      </c>
      <c r="AA35" s="33">
        <f>SUM(AA24:AA34)</f>
        <v>1842012084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35799881</v>
      </c>
      <c r="D37" s="46">
        <f>+D21-D35</f>
        <v>0</v>
      </c>
      <c r="E37" s="47">
        <f t="shared" si="2"/>
        <v>-29599464</v>
      </c>
      <c r="F37" s="48">
        <f t="shared" si="2"/>
        <v>-32572451</v>
      </c>
      <c r="G37" s="48">
        <f t="shared" si="2"/>
        <v>200469348</v>
      </c>
      <c r="H37" s="48">
        <f t="shared" si="2"/>
        <v>-5944015</v>
      </c>
      <c r="I37" s="48">
        <f t="shared" si="2"/>
        <v>2099519</v>
      </c>
      <c r="J37" s="48">
        <f t="shared" si="2"/>
        <v>196624852</v>
      </c>
      <c r="K37" s="48">
        <f t="shared" si="2"/>
        <v>-3661716</v>
      </c>
      <c r="L37" s="48">
        <f t="shared" si="2"/>
        <v>-777790</v>
      </c>
      <c r="M37" s="48">
        <f t="shared" si="2"/>
        <v>26835091</v>
      </c>
      <c r="N37" s="48">
        <f t="shared" si="2"/>
        <v>22395585</v>
      </c>
      <c r="O37" s="48">
        <f t="shared" si="2"/>
        <v>25867319</v>
      </c>
      <c r="P37" s="48">
        <f t="shared" si="2"/>
        <v>-69455846</v>
      </c>
      <c r="Q37" s="48">
        <f t="shared" si="2"/>
        <v>25327608</v>
      </c>
      <c r="R37" s="48">
        <f t="shared" si="2"/>
        <v>-18260919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200759518</v>
      </c>
      <c r="X37" s="48">
        <f>IF(F21=F35,0,X21-X35)</f>
        <v>61749725</v>
      </c>
      <c r="Y37" s="48">
        <f t="shared" si="2"/>
        <v>139009793</v>
      </c>
      <c r="Z37" s="49">
        <f>+IF(X37&lt;&gt;0,+(Y37/X37)*100,0)</f>
        <v>225.1180762343476</v>
      </c>
      <c r="AA37" s="46">
        <f>+AA21-AA35</f>
        <v>-32572451</v>
      </c>
    </row>
    <row r="38" spans="1:27" ht="22.5" customHeight="1">
      <c r="A38" s="50" t="s">
        <v>60</v>
      </c>
      <c r="B38" s="29"/>
      <c r="C38" s="6">
        <v>87782074</v>
      </c>
      <c r="D38" s="6"/>
      <c r="E38" s="7">
        <v>141087528</v>
      </c>
      <c r="F38" s="8">
        <v>141487528</v>
      </c>
      <c r="G38" s="8">
        <v>12640000</v>
      </c>
      <c r="H38" s="8"/>
      <c r="I38" s="8">
        <v>-10572151</v>
      </c>
      <c r="J38" s="8">
        <v>2067849</v>
      </c>
      <c r="K38" s="8"/>
      <c r="L38" s="8">
        <v>63574588</v>
      </c>
      <c r="M38" s="8">
        <v>2029787</v>
      </c>
      <c r="N38" s="8">
        <v>65604375</v>
      </c>
      <c r="O38" s="8">
        <v>12365422</v>
      </c>
      <c r="P38" s="8">
        <v>1217283</v>
      </c>
      <c r="Q38" s="8"/>
      <c r="R38" s="8">
        <v>13582705</v>
      </c>
      <c r="S38" s="8"/>
      <c r="T38" s="8"/>
      <c r="U38" s="8"/>
      <c r="V38" s="8"/>
      <c r="W38" s="8">
        <v>81254929</v>
      </c>
      <c r="X38" s="8">
        <v>103678834</v>
      </c>
      <c r="Y38" s="8">
        <v>-22423905</v>
      </c>
      <c r="Z38" s="2">
        <v>-21.63</v>
      </c>
      <c r="AA38" s="6">
        <v>141487528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>
        <v>2000000</v>
      </c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>
        <v>1499994</v>
      </c>
      <c r="Y40" s="52">
        <v>-1499994</v>
      </c>
      <c r="Z40" s="53">
        <v>-100</v>
      </c>
      <c r="AA40" s="54">
        <v>2000000</v>
      </c>
    </row>
    <row r="41" spans="1:27" ht="24.75" customHeight="1">
      <c r="A41" s="55" t="s">
        <v>63</v>
      </c>
      <c r="B41" s="29"/>
      <c r="C41" s="56">
        <f aca="true" t="shared" si="3" ref="C41:Y41">SUM(C37:C40)</f>
        <v>123581955</v>
      </c>
      <c r="D41" s="56">
        <f>SUM(D37:D40)</f>
        <v>0</v>
      </c>
      <c r="E41" s="57">
        <f t="shared" si="3"/>
        <v>111488064</v>
      </c>
      <c r="F41" s="58">
        <f t="shared" si="3"/>
        <v>110915077</v>
      </c>
      <c r="G41" s="58">
        <f t="shared" si="3"/>
        <v>213109348</v>
      </c>
      <c r="H41" s="58">
        <f t="shared" si="3"/>
        <v>-5944015</v>
      </c>
      <c r="I41" s="58">
        <f t="shared" si="3"/>
        <v>-8472632</v>
      </c>
      <c r="J41" s="58">
        <f t="shared" si="3"/>
        <v>198692701</v>
      </c>
      <c r="K41" s="58">
        <f t="shared" si="3"/>
        <v>-3661716</v>
      </c>
      <c r="L41" s="58">
        <f t="shared" si="3"/>
        <v>62796798</v>
      </c>
      <c r="M41" s="58">
        <f t="shared" si="3"/>
        <v>28864878</v>
      </c>
      <c r="N41" s="58">
        <f t="shared" si="3"/>
        <v>87999960</v>
      </c>
      <c r="O41" s="58">
        <f t="shared" si="3"/>
        <v>38232741</v>
      </c>
      <c r="P41" s="58">
        <f t="shared" si="3"/>
        <v>-68238563</v>
      </c>
      <c r="Q41" s="58">
        <f t="shared" si="3"/>
        <v>25327608</v>
      </c>
      <c r="R41" s="58">
        <f t="shared" si="3"/>
        <v>-4678214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282014447</v>
      </c>
      <c r="X41" s="58">
        <f t="shared" si="3"/>
        <v>166928553</v>
      </c>
      <c r="Y41" s="58">
        <f t="shared" si="3"/>
        <v>115085894</v>
      </c>
      <c r="Z41" s="59">
        <f>+IF(X41&lt;&gt;0,+(Y41/X41)*100,0)</f>
        <v>68.9432047014749</v>
      </c>
      <c r="AA41" s="56">
        <f>SUM(AA37:AA40)</f>
        <v>110915077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123581955</v>
      </c>
      <c r="D43" s="64">
        <f>+D41-D42</f>
        <v>0</v>
      </c>
      <c r="E43" s="65">
        <f t="shared" si="4"/>
        <v>111488064</v>
      </c>
      <c r="F43" s="66">
        <f t="shared" si="4"/>
        <v>110915077</v>
      </c>
      <c r="G43" s="66">
        <f t="shared" si="4"/>
        <v>213109348</v>
      </c>
      <c r="H43" s="66">
        <f t="shared" si="4"/>
        <v>-5944015</v>
      </c>
      <c r="I43" s="66">
        <f t="shared" si="4"/>
        <v>-8472632</v>
      </c>
      <c r="J43" s="66">
        <f t="shared" si="4"/>
        <v>198692701</v>
      </c>
      <c r="K43" s="66">
        <f t="shared" si="4"/>
        <v>-3661716</v>
      </c>
      <c r="L43" s="66">
        <f t="shared" si="4"/>
        <v>62796798</v>
      </c>
      <c r="M43" s="66">
        <f t="shared" si="4"/>
        <v>28864878</v>
      </c>
      <c r="N43" s="66">
        <f t="shared" si="4"/>
        <v>87999960</v>
      </c>
      <c r="O43" s="66">
        <f t="shared" si="4"/>
        <v>38232741</v>
      </c>
      <c r="P43" s="66">
        <f t="shared" si="4"/>
        <v>-68238563</v>
      </c>
      <c r="Q43" s="66">
        <f t="shared" si="4"/>
        <v>25327608</v>
      </c>
      <c r="R43" s="66">
        <f t="shared" si="4"/>
        <v>-4678214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282014447</v>
      </c>
      <c r="X43" s="66">
        <f t="shared" si="4"/>
        <v>166928553</v>
      </c>
      <c r="Y43" s="66">
        <f t="shared" si="4"/>
        <v>115085894</v>
      </c>
      <c r="Z43" s="67">
        <f>+IF(X43&lt;&gt;0,+(Y43/X43)*100,0)</f>
        <v>68.9432047014749</v>
      </c>
      <c r="AA43" s="64">
        <f>+AA41-AA42</f>
        <v>110915077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123581955</v>
      </c>
      <c r="D45" s="56">
        <f>SUM(D43:D44)</f>
        <v>0</v>
      </c>
      <c r="E45" s="57">
        <f t="shared" si="5"/>
        <v>111488064</v>
      </c>
      <c r="F45" s="58">
        <f t="shared" si="5"/>
        <v>110915077</v>
      </c>
      <c r="G45" s="58">
        <f t="shared" si="5"/>
        <v>213109348</v>
      </c>
      <c r="H45" s="58">
        <f t="shared" si="5"/>
        <v>-5944015</v>
      </c>
      <c r="I45" s="58">
        <f t="shared" si="5"/>
        <v>-8472632</v>
      </c>
      <c r="J45" s="58">
        <f t="shared" si="5"/>
        <v>198692701</v>
      </c>
      <c r="K45" s="58">
        <f t="shared" si="5"/>
        <v>-3661716</v>
      </c>
      <c r="L45" s="58">
        <f t="shared" si="5"/>
        <v>62796798</v>
      </c>
      <c r="M45" s="58">
        <f t="shared" si="5"/>
        <v>28864878</v>
      </c>
      <c r="N45" s="58">
        <f t="shared" si="5"/>
        <v>87999960</v>
      </c>
      <c r="O45" s="58">
        <f t="shared" si="5"/>
        <v>38232741</v>
      </c>
      <c r="P45" s="58">
        <f t="shared" si="5"/>
        <v>-68238563</v>
      </c>
      <c r="Q45" s="58">
        <f t="shared" si="5"/>
        <v>25327608</v>
      </c>
      <c r="R45" s="58">
        <f t="shared" si="5"/>
        <v>-4678214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282014447</v>
      </c>
      <c r="X45" s="58">
        <f t="shared" si="5"/>
        <v>166928553</v>
      </c>
      <c r="Y45" s="58">
        <f t="shared" si="5"/>
        <v>115085894</v>
      </c>
      <c r="Z45" s="59">
        <f>+IF(X45&lt;&gt;0,+(Y45/X45)*100,0)</f>
        <v>68.9432047014749</v>
      </c>
      <c r="AA45" s="56">
        <f>SUM(AA43:AA44)</f>
        <v>110915077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123581955</v>
      </c>
      <c r="D47" s="71">
        <f>SUM(D45:D46)</f>
        <v>0</v>
      </c>
      <c r="E47" s="72">
        <f t="shared" si="6"/>
        <v>111488064</v>
      </c>
      <c r="F47" s="73">
        <f t="shared" si="6"/>
        <v>110915077</v>
      </c>
      <c r="G47" s="73">
        <f t="shared" si="6"/>
        <v>213109348</v>
      </c>
      <c r="H47" s="74">
        <f t="shared" si="6"/>
        <v>-5944015</v>
      </c>
      <c r="I47" s="74">
        <f t="shared" si="6"/>
        <v>-8472632</v>
      </c>
      <c r="J47" s="74">
        <f t="shared" si="6"/>
        <v>198692701</v>
      </c>
      <c r="K47" s="74">
        <f t="shared" si="6"/>
        <v>-3661716</v>
      </c>
      <c r="L47" s="74">
        <f t="shared" si="6"/>
        <v>62796798</v>
      </c>
      <c r="M47" s="73">
        <f t="shared" si="6"/>
        <v>28864878</v>
      </c>
      <c r="N47" s="73">
        <f t="shared" si="6"/>
        <v>87999960</v>
      </c>
      <c r="O47" s="74">
        <f t="shared" si="6"/>
        <v>38232741</v>
      </c>
      <c r="P47" s="74">
        <f t="shared" si="6"/>
        <v>-68238563</v>
      </c>
      <c r="Q47" s="74">
        <f t="shared" si="6"/>
        <v>25327608</v>
      </c>
      <c r="R47" s="74">
        <f t="shared" si="6"/>
        <v>-4678214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282014447</v>
      </c>
      <c r="X47" s="74">
        <f t="shared" si="6"/>
        <v>166928553</v>
      </c>
      <c r="Y47" s="74">
        <f t="shared" si="6"/>
        <v>115085894</v>
      </c>
      <c r="Z47" s="75">
        <f>+IF(X47&lt;&gt;0,+(Y47/X47)*100,0)</f>
        <v>68.9432047014749</v>
      </c>
      <c r="AA47" s="76">
        <f>SUM(AA45:AA46)</f>
        <v>110915077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79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100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135728092</v>
      </c>
      <c r="D5" s="6"/>
      <c r="E5" s="7">
        <v>139998162</v>
      </c>
      <c r="F5" s="8">
        <v>139998162</v>
      </c>
      <c r="G5" s="8">
        <v>37920363</v>
      </c>
      <c r="H5" s="8">
        <v>9345156</v>
      </c>
      <c r="I5" s="8">
        <v>9820757</v>
      </c>
      <c r="J5" s="8">
        <v>57086276</v>
      </c>
      <c r="K5" s="8">
        <v>9722167</v>
      </c>
      <c r="L5" s="8">
        <v>9819218</v>
      </c>
      <c r="M5" s="8">
        <v>9772959</v>
      </c>
      <c r="N5" s="8">
        <v>29314344</v>
      </c>
      <c r="O5" s="8">
        <v>9781391</v>
      </c>
      <c r="P5" s="8">
        <v>9802862</v>
      </c>
      <c r="Q5" s="8">
        <v>9644025</v>
      </c>
      <c r="R5" s="8">
        <v>29228278</v>
      </c>
      <c r="S5" s="8"/>
      <c r="T5" s="8"/>
      <c r="U5" s="8"/>
      <c r="V5" s="8"/>
      <c r="W5" s="8">
        <v>115628898</v>
      </c>
      <c r="X5" s="8">
        <v>102198659</v>
      </c>
      <c r="Y5" s="8">
        <v>13430239</v>
      </c>
      <c r="Z5" s="2">
        <v>13.14</v>
      </c>
      <c r="AA5" s="6">
        <v>139998162</v>
      </c>
    </row>
    <row r="6" spans="1:27" ht="13.5">
      <c r="A6" s="23" t="s">
        <v>32</v>
      </c>
      <c r="B6" s="24"/>
      <c r="C6" s="6">
        <v>389166520</v>
      </c>
      <c r="D6" s="6"/>
      <c r="E6" s="7">
        <v>418572500</v>
      </c>
      <c r="F6" s="8">
        <v>418572500</v>
      </c>
      <c r="G6" s="8">
        <v>12309598</v>
      </c>
      <c r="H6" s="8">
        <v>38235536</v>
      </c>
      <c r="I6" s="8">
        <v>40321736</v>
      </c>
      <c r="J6" s="8">
        <v>90866870</v>
      </c>
      <c r="K6" s="8">
        <v>32979089</v>
      </c>
      <c r="L6" s="8">
        <v>33656633</v>
      </c>
      <c r="M6" s="8">
        <v>31123330</v>
      </c>
      <c r="N6" s="8">
        <v>97759052</v>
      </c>
      <c r="O6" s="8">
        <v>35281810</v>
      </c>
      <c r="P6" s="8">
        <v>33703958</v>
      </c>
      <c r="Q6" s="8">
        <v>34548477</v>
      </c>
      <c r="R6" s="8">
        <v>103534245</v>
      </c>
      <c r="S6" s="8"/>
      <c r="T6" s="8"/>
      <c r="U6" s="8"/>
      <c r="V6" s="8"/>
      <c r="W6" s="8">
        <v>292160167</v>
      </c>
      <c r="X6" s="8">
        <v>305557925</v>
      </c>
      <c r="Y6" s="8">
        <v>-13397758</v>
      </c>
      <c r="Z6" s="2">
        <v>-4.38</v>
      </c>
      <c r="AA6" s="6">
        <v>418572500</v>
      </c>
    </row>
    <row r="7" spans="1:27" ht="13.5">
      <c r="A7" s="25" t="s">
        <v>33</v>
      </c>
      <c r="B7" s="24"/>
      <c r="C7" s="6">
        <v>70216826</v>
      </c>
      <c r="D7" s="6"/>
      <c r="E7" s="7">
        <v>72273605</v>
      </c>
      <c r="F7" s="8">
        <v>72273605</v>
      </c>
      <c r="G7" s="8">
        <v>-933744</v>
      </c>
      <c r="H7" s="8">
        <v>7246166</v>
      </c>
      <c r="I7" s="8">
        <v>5720492</v>
      </c>
      <c r="J7" s="8">
        <v>12032914</v>
      </c>
      <c r="K7" s="8">
        <v>9605752</v>
      </c>
      <c r="L7" s="8">
        <v>6628410</v>
      </c>
      <c r="M7" s="8">
        <v>7123617</v>
      </c>
      <c r="N7" s="8">
        <v>23357779</v>
      </c>
      <c r="O7" s="8">
        <v>8909406</v>
      </c>
      <c r="P7" s="8">
        <v>8671975</v>
      </c>
      <c r="Q7" s="8">
        <v>8392545</v>
      </c>
      <c r="R7" s="8">
        <v>25973926</v>
      </c>
      <c r="S7" s="8"/>
      <c r="T7" s="8"/>
      <c r="U7" s="8"/>
      <c r="V7" s="8"/>
      <c r="W7" s="8">
        <v>61364619</v>
      </c>
      <c r="X7" s="8">
        <v>52759736</v>
      </c>
      <c r="Y7" s="8">
        <v>8604883</v>
      </c>
      <c r="Z7" s="2">
        <v>16.31</v>
      </c>
      <c r="AA7" s="6">
        <v>72273605</v>
      </c>
    </row>
    <row r="8" spans="1:27" ht="13.5">
      <c r="A8" s="25" t="s">
        <v>34</v>
      </c>
      <c r="B8" s="24"/>
      <c r="C8" s="6">
        <v>67133021</v>
      </c>
      <c r="D8" s="6"/>
      <c r="E8" s="7">
        <v>72847400</v>
      </c>
      <c r="F8" s="8">
        <v>72847400</v>
      </c>
      <c r="G8" s="8">
        <v>8572186</v>
      </c>
      <c r="H8" s="8">
        <v>5825564</v>
      </c>
      <c r="I8" s="8">
        <v>5874654</v>
      </c>
      <c r="J8" s="8">
        <v>20272404</v>
      </c>
      <c r="K8" s="8">
        <v>5699123</v>
      </c>
      <c r="L8" s="8">
        <v>6257827</v>
      </c>
      <c r="M8" s="8">
        <v>5749903</v>
      </c>
      <c r="N8" s="8">
        <v>17706853</v>
      </c>
      <c r="O8" s="8">
        <v>5439313</v>
      </c>
      <c r="P8" s="8">
        <v>6837938</v>
      </c>
      <c r="Q8" s="8">
        <v>5728340</v>
      </c>
      <c r="R8" s="8">
        <v>18005591</v>
      </c>
      <c r="S8" s="8"/>
      <c r="T8" s="8"/>
      <c r="U8" s="8"/>
      <c r="V8" s="8"/>
      <c r="W8" s="8">
        <v>55984848</v>
      </c>
      <c r="X8" s="8">
        <v>53178602</v>
      </c>
      <c r="Y8" s="8">
        <v>2806246</v>
      </c>
      <c r="Z8" s="2">
        <v>5.28</v>
      </c>
      <c r="AA8" s="6">
        <v>72847400</v>
      </c>
    </row>
    <row r="9" spans="1:27" ht="13.5">
      <c r="A9" s="25" t="s">
        <v>35</v>
      </c>
      <c r="B9" s="24"/>
      <c r="C9" s="6">
        <v>38310223</v>
      </c>
      <c r="D9" s="6"/>
      <c r="E9" s="7">
        <v>40087600</v>
      </c>
      <c r="F9" s="8">
        <v>40087600</v>
      </c>
      <c r="G9" s="8">
        <v>8567242</v>
      </c>
      <c r="H9" s="8">
        <v>3224297</v>
      </c>
      <c r="I9" s="8">
        <v>3136260</v>
      </c>
      <c r="J9" s="8">
        <v>14927799</v>
      </c>
      <c r="K9" s="8">
        <v>-244029</v>
      </c>
      <c r="L9" s="8">
        <v>3141914</v>
      </c>
      <c r="M9" s="8">
        <v>3170906</v>
      </c>
      <c r="N9" s="8">
        <v>6068791</v>
      </c>
      <c r="O9" s="8">
        <v>3183641</v>
      </c>
      <c r="P9" s="8">
        <v>3145003</v>
      </c>
      <c r="Q9" s="8">
        <v>3180974</v>
      </c>
      <c r="R9" s="8">
        <v>9509618</v>
      </c>
      <c r="S9" s="8"/>
      <c r="T9" s="8"/>
      <c r="U9" s="8"/>
      <c r="V9" s="8"/>
      <c r="W9" s="8">
        <v>30506208</v>
      </c>
      <c r="X9" s="8">
        <v>29263948</v>
      </c>
      <c r="Y9" s="8">
        <v>1242260</v>
      </c>
      <c r="Z9" s="2">
        <v>4.25</v>
      </c>
      <c r="AA9" s="6">
        <v>40087600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23341028</v>
      </c>
      <c r="D11" s="6"/>
      <c r="E11" s="7">
        <v>10589000</v>
      </c>
      <c r="F11" s="8">
        <v>10589000</v>
      </c>
      <c r="G11" s="8">
        <v>967760</v>
      </c>
      <c r="H11" s="8">
        <v>725997</v>
      </c>
      <c r="I11" s="8">
        <v>700781</v>
      </c>
      <c r="J11" s="8">
        <v>2394538</v>
      </c>
      <c r="K11" s="8">
        <v>721504</v>
      </c>
      <c r="L11" s="8">
        <v>674334</v>
      </c>
      <c r="M11" s="8">
        <v>638219</v>
      </c>
      <c r="N11" s="8">
        <v>2034057</v>
      </c>
      <c r="O11" s="8">
        <v>736658</v>
      </c>
      <c r="P11" s="8">
        <v>733464</v>
      </c>
      <c r="Q11" s="8">
        <v>696041</v>
      </c>
      <c r="R11" s="8">
        <v>2166163</v>
      </c>
      <c r="S11" s="8"/>
      <c r="T11" s="8"/>
      <c r="U11" s="8"/>
      <c r="V11" s="8"/>
      <c r="W11" s="8">
        <v>6594758</v>
      </c>
      <c r="X11" s="8">
        <v>7729970</v>
      </c>
      <c r="Y11" s="8">
        <v>-1135212</v>
      </c>
      <c r="Z11" s="2">
        <v>-14.69</v>
      </c>
      <c r="AA11" s="6">
        <v>10589000</v>
      </c>
    </row>
    <row r="12" spans="1:27" ht="13.5">
      <c r="A12" s="25" t="s">
        <v>37</v>
      </c>
      <c r="B12" s="29"/>
      <c r="C12" s="6">
        <v>13133963</v>
      </c>
      <c r="D12" s="6"/>
      <c r="E12" s="7">
        <v>11854000</v>
      </c>
      <c r="F12" s="8">
        <v>11854000</v>
      </c>
      <c r="G12" s="8">
        <v>770982</v>
      </c>
      <c r="H12" s="8">
        <v>996247</v>
      </c>
      <c r="I12" s="8">
        <v>886087</v>
      </c>
      <c r="J12" s="8">
        <v>2653316</v>
      </c>
      <c r="K12" s="8">
        <v>767818</v>
      </c>
      <c r="L12" s="8">
        <v>865441</v>
      </c>
      <c r="M12" s="8">
        <v>1036675</v>
      </c>
      <c r="N12" s="8">
        <v>2669934</v>
      </c>
      <c r="O12" s="8">
        <v>1013861</v>
      </c>
      <c r="P12" s="8">
        <v>1058553</v>
      </c>
      <c r="Q12" s="8">
        <v>1012397</v>
      </c>
      <c r="R12" s="8">
        <v>3084811</v>
      </c>
      <c r="S12" s="8"/>
      <c r="T12" s="8"/>
      <c r="U12" s="8"/>
      <c r="V12" s="8"/>
      <c r="W12" s="8">
        <v>8408061</v>
      </c>
      <c r="X12" s="8">
        <v>8653420</v>
      </c>
      <c r="Y12" s="8">
        <v>-245359</v>
      </c>
      <c r="Z12" s="2">
        <v>-2.84</v>
      </c>
      <c r="AA12" s="6">
        <v>11854000</v>
      </c>
    </row>
    <row r="13" spans="1:27" ht="13.5">
      <c r="A13" s="23" t="s">
        <v>38</v>
      </c>
      <c r="B13" s="29"/>
      <c r="C13" s="6">
        <v>6198369</v>
      </c>
      <c r="D13" s="6"/>
      <c r="E13" s="7">
        <v>6158346</v>
      </c>
      <c r="F13" s="8">
        <v>6158346</v>
      </c>
      <c r="G13" s="8">
        <v>591437</v>
      </c>
      <c r="H13" s="8">
        <v>571915</v>
      </c>
      <c r="I13" s="8">
        <v>570610</v>
      </c>
      <c r="J13" s="8">
        <v>1733962</v>
      </c>
      <c r="K13" s="8">
        <v>574986</v>
      </c>
      <c r="L13" s="8">
        <v>806638</v>
      </c>
      <c r="M13" s="8">
        <v>722578</v>
      </c>
      <c r="N13" s="8">
        <v>2104202</v>
      </c>
      <c r="O13" s="8">
        <v>776499</v>
      </c>
      <c r="P13" s="8">
        <v>720852</v>
      </c>
      <c r="Q13" s="8">
        <v>742855</v>
      </c>
      <c r="R13" s="8">
        <v>2240206</v>
      </c>
      <c r="S13" s="8"/>
      <c r="T13" s="8"/>
      <c r="U13" s="8"/>
      <c r="V13" s="8"/>
      <c r="W13" s="8">
        <v>6078370</v>
      </c>
      <c r="X13" s="8">
        <v>4495593</v>
      </c>
      <c r="Y13" s="8">
        <v>1582777</v>
      </c>
      <c r="Z13" s="2">
        <v>35.21</v>
      </c>
      <c r="AA13" s="6">
        <v>6158346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37240287</v>
      </c>
      <c r="D15" s="6"/>
      <c r="E15" s="7">
        <v>118473500</v>
      </c>
      <c r="F15" s="8">
        <v>207109100</v>
      </c>
      <c r="G15" s="8">
        <v>856792</v>
      </c>
      <c r="H15" s="8">
        <v>1037169</v>
      </c>
      <c r="I15" s="8">
        <v>28038301</v>
      </c>
      <c r="J15" s="8">
        <v>29932262</v>
      </c>
      <c r="K15" s="8">
        <v>11950310</v>
      </c>
      <c r="L15" s="8">
        <v>11508680</v>
      </c>
      <c r="M15" s="8">
        <v>11402012</v>
      </c>
      <c r="N15" s="8">
        <v>34861002</v>
      </c>
      <c r="O15" s="8">
        <v>934855</v>
      </c>
      <c r="P15" s="8">
        <v>894172</v>
      </c>
      <c r="Q15" s="8">
        <v>88641156</v>
      </c>
      <c r="R15" s="8">
        <v>90470183</v>
      </c>
      <c r="S15" s="8"/>
      <c r="T15" s="8"/>
      <c r="U15" s="8"/>
      <c r="V15" s="8"/>
      <c r="W15" s="8">
        <v>155263447</v>
      </c>
      <c r="X15" s="8">
        <v>154439615</v>
      </c>
      <c r="Y15" s="8">
        <v>823832</v>
      </c>
      <c r="Z15" s="2">
        <v>0.53</v>
      </c>
      <c r="AA15" s="6">
        <v>207109100</v>
      </c>
    </row>
    <row r="16" spans="1:27" ht="13.5">
      <c r="A16" s="23" t="s">
        <v>41</v>
      </c>
      <c r="B16" s="29"/>
      <c r="C16" s="6">
        <v>2951734</v>
      </c>
      <c r="D16" s="6"/>
      <c r="E16" s="7">
        <v>3615600</v>
      </c>
      <c r="F16" s="8">
        <v>3615600</v>
      </c>
      <c r="G16" s="8">
        <v>249075</v>
      </c>
      <c r="H16" s="8">
        <v>253594</v>
      </c>
      <c r="I16" s="8">
        <v>122753</v>
      </c>
      <c r="J16" s="8">
        <v>625422</v>
      </c>
      <c r="K16" s="8">
        <v>405558</v>
      </c>
      <c r="L16" s="8">
        <v>155469</v>
      </c>
      <c r="M16" s="8">
        <v>144890</v>
      </c>
      <c r="N16" s="8">
        <v>705917</v>
      </c>
      <c r="O16" s="8">
        <v>48156</v>
      </c>
      <c r="P16" s="8">
        <v>273697</v>
      </c>
      <c r="Q16" s="8">
        <v>407236</v>
      </c>
      <c r="R16" s="8">
        <v>729089</v>
      </c>
      <c r="S16" s="8"/>
      <c r="T16" s="8"/>
      <c r="U16" s="8"/>
      <c r="V16" s="8"/>
      <c r="W16" s="8">
        <v>2060428</v>
      </c>
      <c r="X16" s="8">
        <v>2639388</v>
      </c>
      <c r="Y16" s="8">
        <v>-578960</v>
      </c>
      <c r="Z16" s="2">
        <v>-21.94</v>
      </c>
      <c r="AA16" s="6">
        <v>3615600</v>
      </c>
    </row>
    <row r="17" spans="1:27" ht="13.5">
      <c r="A17" s="23" t="s">
        <v>42</v>
      </c>
      <c r="B17" s="29"/>
      <c r="C17" s="6">
        <v>8507083</v>
      </c>
      <c r="D17" s="6"/>
      <c r="E17" s="7">
        <v>8229500</v>
      </c>
      <c r="F17" s="8">
        <v>8229500</v>
      </c>
      <c r="G17" s="8">
        <v>750707</v>
      </c>
      <c r="H17" s="8">
        <v>687511</v>
      </c>
      <c r="I17" s="8">
        <v>570411</v>
      </c>
      <c r="J17" s="8">
        <v>2008629</v>
      </c>
      <c r="K17" s="8">
        <v>909751</v>
      </c>
      <c r="L17" s="8">
        <v>919651</v>
      </c>
      <c r="M17" s="8">
        <v>685792</v>
      </c>
      <c r="N17" s="8">
        <v>2515194</v>
      </c>
      <c r="O17" s="8">
        <v>307545</v>
      </c>
      <c r="P17" s="8">
        <v>1098977</v>
      </c>
      <c r="Q17" s="8">
        <v>486927</v>
      </c>
      <c r="R17" s="8">
        <v>1893449</v>
      </c>
      <c r="S17" s="8"/>
      <c r="T17" s="8"/>
      <c r="U17" s="8"/>
      <c r="V17" s="8"/>
      <c r="W17" s="8">
        <v>6417272</v>
      </c>
      <c r="X17" s="8">
        <v>6007535</v>
      </c>
      <c r="Y17" s="8">
        <v>409737</v>
      </c>
      <c r="Z17" s="2">
        <v>6.82</v>
      </c>
      <c r="AA17" s="6">
        <v>8229500</v>
      </c>
    </row>
    <row r="18" spans="1:27" ht="13.5">
      <c r="A18" s="23" t="s">
        <v>43</v>
      </c>
      <c r="B18" s="29"/>
      <c r="C18" s="6">
        <v>133232543</v>
      </c>
      <c r="D18" s="6"/>
      <c r="E18" s="7">
        <v>259056247</v>
      </c>
      <c r="F18" s="8">
        <v>179722247</v>
      </c>
      <c r="G18" s="8"/>
      <c r="H18" s="8">
        <v>53215000</v>
      </c>
      <c r="I18" s="8"/>
      <c r="J18" s="8">
        <v>53215000</v>
      </c>
      <c r="K18" s="8">
        <v>4151671</v>
      </c>
      <c r="L18" s="8">
        <v>801301</v>
      </c>
      <c r="M18" s="8">
        <v>39332000</v>
      </c>
      <c r="N18" s="8">
        <v>44284972</v>
      </c>
      <c r="O18" s="8">
        <v>497487</v>
      </c>
      <c r="P18" s="8">
        <v>5783957</v>
      </c>
      <c r="Q18" s="8"/>
      <c r="R18" s="8">
        <v>6281444</v>
      </c>
      <c r="S18" s="8"/>
      <c r="T18" s="8"/>
      <c r="U18" s="8"/>
      <c r="V18" s="8"/>
      <c r="W18" s="8">
        <v>103781416</v>
      </c>
      <c r="X18" s="8">
        <v>132066928</v>
      </c>
      <c r="Y18" s="8">
        <v>-28285512</v>
      </c>
      <c r="Z18" s="2">
        <v>-21.42</v>
      </c>
      <c r="AA18" s="6">
        <v>179722247</v>
      </c>
    </row>
    <row r="19" spans="1:27" ht="13.5">
      <c r="A19" s="23" t="s">
        <v>44</v>
      </c>
      <c r="B19" s="29"/>
      <c r="C19" s="6">
        <v>11560457</v>
      </c>
      <c r="D19" s="6"/>
      <c r="E19" s="7">
        <v>12798300</v>
      </c>
      <c r="F19" s="26">
        <v>12798300</v>
      </c>
      <c r="G19" s="26">
        <v>810129</v>
      </c>
      <c r="H19" s="26">
        <v>1329279</v>
      </c>
      <c r="I19" s="26">
        <v>928392</v>
      </c>
      <c r="J19" s="26">
        <v>3067800</v>
      </c>
      <c r="K19" s="26">
        <v>1140839</v>
      </c>
      <c r="L19" s="26">
        <v>1014179</v>
      </c>
      <c r="M19" s="26">
        <v>463324</v>
      </c>
      <c r="N19" s="26">
        <v>2618342</v>
      </c>
      <c r="O19" s="26">
        <v>1222301</v>
      </c>
      <c r="P19" s="26">
        <v>1134507</v>
      </c>
      <c r="Q19" s="26">
        <v>408572</v>
      </c>
      <c r="R19" s="26">
        <v>2765380</v>
      </c>
      <c r="S19" s="26"/>
      <c r="T19" s="26"/>
      <c r="U19" s="26"/>
      <c r="V19" s="26"/>
      <c r="W19" s="26">
        <v>8451522</v>
      </c>
      <c r="X19" s="26">
        <v>9342759</v>
      </c>
      <c r="Y19" s="26">
        <v>-891237</v>
      </c>
      <c r="Z19" s="27">
        <v>-9.54</v>
      </c>
      <c r="AA19" s="28">
        <v>12798300</v>
      </c>
    </row>
    <row r="20" spans="1:27" ht="13.5">
      <c r="A20" s="23" t="s">
        <v>45</v>
      </c>
      <c r="B20" s="29"/>
      <c r="C20" s="6">
        <v>3072891</v>
      </c>
      <c r="D20" s="6"/>
      <c r="E20" s="7">
        <v>1256600</v>
      </c>
      <c r="F20" s="8">
        <v>1256600</v>
      </c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>
        <v>917318</v>
      </c>
      <c r="Y20" s="8">
        <v>-917318</v>
      </c>
      <c r="Z20" s="2">
        <v>-100</v>
      </c>
      <c r="AA20" s="6">
        <v>1256600</v>
      </c>
    </row>
    <row r="21" spans="1:27" ht="24.75" customHeight="1">
      <c r="A21" s="31" t="s">
        <v>46</v>
      </c>
      <c r="B21" s="32"/>
      <c r="C21" s="33">
        <f aca="true" t="shared" si="0" ref="C21:Y21">SUM(C5:C20)</f>
        <v>939793037</v>
      </c>
      <c r="D21" s="33">
        <f t="shared" si="0"/>
        <v>0</v>
      </c>
      <c r="E21" s="34">
        <f t="shared" si="0"/>
        <v>1175810360</v>
      </c>
      <c r="F21" s="35">
        <f t="shared" si="0"/>
        <v>1185111960</v>
      </c>
      <c r="G21" s="35">
        <f t="shared" si="0"/>
        <v>71432527</v>
      </c>
      <c r="H21" s="35">
        <f t="shared" si="0"/>
        <v>122693431</v>
      </c>
      <c r="I21" s="35">
        <f t="shared" si="0"/>
        <v>96691234</v>
      </c>
      <c r="J21" s="35">
        <f t="shared" si="0"/>
        <v>290817192</v>
      </c>
      <c r="K21" s="35">
        <f t="shared" si="0"/>
        <v>78384539</v>
      </c>
      <c r="L21" s="35">
        <f t="shared" si="0"/>
        <v>76249695</v>
      </c>
      <c r="M21" s="35">
        <f t="shared" si="0"/>
        <v>111366205</v>
      </c>
      <c r="N21" s="35">
        <f t="shared" si="0"/>
        <v>266000439</v>
      </c>
      <c r="O21" s="35">
        <f t="shared" si="0"/>
        <v>68132923</v>
      </c>
      <c r="P21" s="35">
        <f t="shared" si="0"/>
        <v>73859915</v>
      </c>
      <c r="Q21" s="35">
        <f t="shared" si="0"/>
        <v>153889545</v>
      </c>
      <c r="R21" s="35">
        <f t="shared" si="0"/>
        <v>295882383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852700014</v>
      </c>
      <c r="X21" s="35">
        <f t="shared" si="0"/>
        <v>869251396</v>
      </c>
      <c r="Y21" s="35">
        <f t="shared" si="0"/>
        <v>-16551382</v>
      </c>
      <c r="Z21" s="36">
        <f>+IF(X21&lt;&gt;0,+(Y21/X21)*100,0)</f>
        <v>-1.9040961080032595</v>
      </c>
      <c r="AA21" s="33">
        <f>SUM(AA5:AA20)</f>
        <v>1185111960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278622776</v>
      </c>
      <c r="D24" s="6"/>
      <c r="E24" s="7">
        <v>336104102</v>
      </c>
      <c r="F24" s="8">
        <v>315737851</v>
      </c>
      <c r="G24" s="8">
        <v>24086185</v>
      </c>
      <c r="H24" s="8">
        <v>22172350</v>
      </c>
      <c r="I24" s="8">
        <v>24631434</v>
      </c>
      <c r="J24" s="8">
        <v>70889969</v>
      </c>
      <c r="K24" s="8">
        <v>25383740</v>
      </c>
      <c r="L24" s="8">
        <v>25213782</v>
      </c>
      <c r="M24" s="8">
        <v>24889944</v>
      </c>
      <c r="N24" s="8">
        <v>75487466</v>
      </c>
      <c r="O24" s="8">
        <v>25116034</v>
      </c>
      <c r="P24" s="8">
        <v>24814067</v>
      </c>
      <c r="Q24" s="8">
        <v>24584041</v>
      </c>
      <c r="R24" s="8">
        <v>74514142</v>
      </c>
      <c r="S24" s="8"/>
      <c r="T24" s="8"/>
      <c r="U24" s="8"/>
      <c r="V24" s="8"/>
      <c r="W24" s="8">
        <v>220891577</v>
      </c>
      <c r="X24" s="8">
        <v>236803896</v>
      </c>
      <c r="Y24" s="8">
        <v>-15912319</v>
      </c>
      <c r="Z24" s="2">
        <v>-6.72</v>
      </c>
      <c r="AA24" s="6">
        <v>315737851</v>
      </c>
    </row>
    <row r="25" spans="1:27" ht="13.5">
      <c r="A25" s="25" t="s">
        <v>49</v>
      </c>
      <c r="B25" s="24"/>
      <c r="C25" s="6">
        <v>17674674</v>
      </c>
      <c r="D25" s="6"/>
      <c r="E25" s="7">
        <v>18780275</v>
      </c>
      <c r="F25" s="8">
        <v>18780275</v>
      </c>
      <c r="G25" s="8">
        <v>1457297</v>
      </c>
      <c r="H25" s="8">
        <v>1465801</v>
      </c>
      <c r="I25" s="8">
        <v>1481904</v>
      </c>
      <c r="J25" s="8">
        <v>4405002</v>
      </c>
      <c r="K25" s="8">
        <v>1483662</v>
      </c>
      <c r="L25" s="8">
        <v>1483662</v>
      </c>
      <c r="M25" s="8">
        <v>1483662</v>
      </c>
      <c r="N25" s="8">
        <v>4450986</v>
      </c>
      <c r="O25" s="8">
        <v>1483662</v>
      </c>
      <c r="P25" s="8">
        <v>1482102</v>
      </c>
      <c r="Q25" s="8">
        <v>1482102</v>
      </c>
      <c r="R25" s="8">
        <v>4447866</v>
      </c>
      <c r="S25" s="8"/>
      <c r="T25" s="8"/>
      <c r="U25" s="8"/>
      <c r="V25" s="8"/>
      <c r="W25" s="8">
        <v>13303854</v>
      </c>
      <c r="X25" s="8">
        <v>13709593</v>
      </c>
      <c r="Y25" s="8">
        <v>-405739</v>
      </c>
      <c r="Z25" s="2">
        <v>-2.96</v>
      </c>
      <c r="AA25" s="6">
        <v>18780275</v>
      </c>
    </row>
    <row r="26" spans="1:27" ht="13.5">
      <c r="A26" s="25" t="s">
        <v>50</v>
      </c>
      <c r="B26" s="24"/>
      <c r="C26" s="6">
        <v>62895775</v>
      </c>
      <c r="D26" s="6"/>
      <c r="E26" s="7">
        <v>98058077</v>
      </c>
      <c r="F26" s="8">
        <v>173398337</v>
      </c>
      <c r="G26" s="8"/>
      <c r="H26" s="8"/>
      <c r="I26" s="8">
        <v>24514519</v>
      </c>
      <c r="J26" s="8">
        <v>24514519</v>
      </c>
      <c r="K26" s="8">
        <v>6464917</v>
      </c>
      <c r="L26" s="8">
        <v>6464917</v>
      </c>
      <c r="M26" s="8">
        <v>6464917</v>
      </c>
      <c r="N26" s="8">
        <v>19394751</v>
      </c>
      <c r="O26" s="8"/>
      <c r="P26" s="8"/>
      <c r="Q26" s="8">
        <v>69771316</v>
      </c>
      <c r="R26" s="8">
        <v>69771316</v>
      </c>
      <c r="S26" s="8"/>
      <c r="T26" s="8"/>
      <c r="U26" s="8"/>
      <c r="V26" s="8"/>
      <c r="W26" s="8">
        <v>113680586</v>
      </c>
      <c r="X26" s="8">
        <v>129612274</v>
      </c>
      <c r="Y26" s="8">
        <v>-15931688</v>
      </c>
      <c r="Z26" s="2">
        <v>-12.29</v>
      </c>
      <c r="AA26" s="6">
        <v>173398337</v>
      </c>
    </row>
    <row r="27" spans="1:27" ht="13.5">
      <c r="A27" s="25" t="s">
        <v>51</v>
      </c>
      <c r="B27" s="24"/>
      <c r="C27" s="6">
        <v>88009326</v>
      </c>
      <c r="D27" s="6"/>
      <c r="E27" s="7">
        <v>91138527</v>
      </c>
      <c r="F27" s="8">
        <v>91138527</v>
      </c>
      <c r="G27" s="8"/>
      <c r="H27" s="8">
        <v>203</v>
      </c>
      <c r="I27" s="8">
        <v>-203</v>
      </c>
      <c r="J27" s="8"/>
      <c r="K27" s="8"/>
      <c r="L27" s="8"/>
      <c r="M27" s="8"/>
      <c r="N27" s="8"/>
      <c r="O27" s="8">
        <v>51048327</v>
      </c>
      <c r="P27" s="8"/>
      <c r="Q27" s="8">
        <v>14235415</v>
      </c>
      <c r="R27" s="8">
        <v>65283742</v>
      </c>
      <c r="S27" s="8"/>
      <c r="T27" s="8"/>
      <c r="U27" s="8"/>
      <c r="V27" s="8"/>
      <c r="W27" s="8">
        <v>65283742</v>
      </c>
      <c r="X27" s="8">
        <v>66531158</v>
      </c>
      <c r="Y27" s="8">
        <v>-1247416</v>
      </c>
      <c r="Z27" s="2">
        <v>-1.87</v>
      </c>
      <c r="AA27" s="6">
        <v>91138527</v>
      </c>
    </row>
    <row r="28" spans="1:27" ht="13.5">
      <c r="A28" s="25" t="s">
        <v>52</v>
      </c>
      <c r="B28" s="24"/>
      <c r="C28" s="6">
        <v>24682411</v>
      </c>
      <c r="D28" s="6"/>
      <c r="E28" s="7">
        <v>23654166</v>
      </c>
      <c r="F28" s="8">
        <v>23654166</v>
      </c>
      <c r="G28" s="8">
        <v>-48163</v>
      </c>
      <c r="H28" s="8"/>
      <c r="I28" s="8">
        <v>6134261</v>
      </c>
      <c r="J28" s="8">
        <v>6086098</v>
      </c>
      <c r="K28" s="8">
        <v>1965468</v>
      </c>
      <c r="L28" s="8">
        <v>1965468</v>
      </c>
      <c r="M28" s="8">
        <v>1965468</v>
      </c>
      <c r="N28" s="8">
        <v>5896404</v>
      </c>
      <c r="O28" s="8">
        <v>1965468</v>
      </c>
      <c r="P28" s="8">
        <v>1965468</v>
      </c>
      <c r="Q28" s="8">
        <v>1997798</v>
      </c>
      <c r="R28" s="8">
        <v>5928734</v>
      </c>
      <c r="S28" s="8"/>
      <c r="T28" s="8"/>
      <c r="U28" s="8"/>
      <c r="V28" s="8"/>
      <c r="W28" s="8">
        <v>17911236</v>
      </c>
      <c r="X28" s="8">
        <v>17267540</v>
      </c>
      <c r="Y28" s="8">
        <v>643696</v>
      </c>
      <c r="Z28" s="2">
        <v>3.73</v>
      </c>
      <c r="AA28" s="6">
        <v>23654166</v>
      </c>
    </row>
    <row r="29" spans="1:27" ht="13.5">
      <c r="A29" s="25" t="s">
        <v>53</v>
      </c>
      <c r="B29" s="24"/>
      <c r="C29" s="6">
        <v>287305195</v>
      </c>
      <c r="D29" s="6"/>
      <c r="E29" s="7">
        <v>296837862</v>
      </c>
      <c r="F29" s="8">
        <v>302537872</v>
      </c>
      <c r="G29" s="8">
        <v>24041</v>
      </c>
      <c r="H29" s="8">
        <v>41056760</v>
      </c>
      <c r="I29" s="8">
        <v>38879026</v>
      </c>
      <c r="J29" s="8">
        <v>79959827</v>
      </c>
      <c r="K29" s="8">
        <v>23177618</v>
      </c>
      <c r="L29" s="8">
        <v>23921142</v>
      </c>
      <c r="M29" s="8">
        <v>22542036</v>
      </c>
      <c r="N29" s="8">
        <v>69640796</v>
      </c>
      <c r="O29" s="8">
        <v>21453457</v>
      </c>
      <c r="P29" s="8">
        <v>24121290</v>
      </c>
      <c r="Q29" s="8">
        <v>23140926</v>
      </c>
      <c r="R29" s="8">
        <v>68715673</v>
      </c>
      <c r="S29" s="8"/>
      <c r="T29" s="8"/>
      <c r="U29" s="8"/>
      <c r="V29" s="8"/>
      <c r="W29" s="8">
        <v>218316296</v>
      </c>
      <c r="X29" s="8">
        <v>220966652</v>
      </c>
      <c r="Y29" s="8">
        <v>-2650356</v>
      </c>
      <c r="Z29" s="2">
        <v>-1.2</v>
      </c>
      <c r="AA29" s="6">
        <v>302537872</v>
      </c>
    </row>
    <row r="30" spans="1:27" ht="13.5">
      <c r="A30" s="25" t="s">
        <v>54</v>
      </c>
      <c r="B30" s="24"/>
      <c r="C30" s="6">
        <v>27296216</v>
      </c>
      <c r="D30" s="6"/>
      <c r="E30" s="7">
        <v>24424963</v>
      </c>
      <c r="F30" s="8">
        <v>24738620</v>
      </c>
      <c r="G30" s="8">
        <v>1341487</v>
      </c>
      <c r="H30" s="8">
        <v>1775512</v>
      </c>
      <c r="I30" s="8">
        <v>2020546</v>
      </c>
      <c r="J30" s="8">
        <v>5137545</v>
      </c>
      <c r="K30" s="8">
        <v>2887012</v>
      </c>
      <c r="L30" s="8">
        <v>2538621</v>
      </c>
      <c r="M30" s="8">
        <v>2484787</v>
      </c>
      <c r="N30" s="8">
        <v>7910420</v>
      </c>
      <c r="O30" s="8">
        <v>3320674</v>
      </c>
      <c r="P30" s="8">
        <v>1572340</v>
      </c>
      <c r="Q30" s="8">
        <v>1606909</v>
      </c>
      <c r="R30" s="8">
        <v>6499923</v>
      </c>
      <c r="S30" s="8"/>
      <c r="T30" s="8"/>
      <c r="U30" s="8"/>
      <c r="V30" s="8"/>
      <c r="W30" s="8">
        <v>19547888</v>
      </c>
      <c r="X30" s="8">
        <v>18553968</v>
      </c>
      <c r="Y30" s="8">
        <v>993920</v>
      </c>
      <c r="Z30" s="2">
        <v>5.36</v>
      </c>
      <c r="AA30" s="6">
        <v>24738620</v>
      </c>
    </row>
    <row r="31" spans="1:27" ht="13.5">
      <c r="A31" s="25" t="s">
        <v>55</v>
      </c>
      <c r="B31" s="24"/>
      <c r="C31" s="6">
        <v>72242864</v>
      </c>
      <c r="D31" s="6"/>
      <c r="E31" s="7">
        <v>82705494</v>
      </c>
      <c r="F31" s="8">
        <v>82039927</v>
      </c>
      <c r="G31" s="8">
        <v>486092</v>
      </c>
      <c r="H31" s="8">
        <v>3870055</v>
      </c>
      <c r="I31" s="8">
        <v>3388659</v>
      </c>
      <c r="J31" s="8">
        <v>7744806</v>
      </c>
      <c r="K31" s="8">
        <v>7697664</v>
      </c>
      <c r="L31" s="8">
        <v>4348826</v>
      </c>
      <c r="M31" s="8">
        <v>6214991</v>
      </c>
      <c r="N31" s="8">
        <v>18261481</v>
      </c>
      <c r="O31" s="8">
        <v>6833644</v>
      </c>
      <c r="P31" s="8">
        <v>4376840</v>
      </c>
      <c r="Q31" s="8">
        <v>8105203</v>
      </c>
      <c r="R31" s="8">
        <v>19315687</v>
      </c>
      <c r="S31" s="8"/>
      <c r="T31" s="8"/>
      <c r="U31" s="8"/>
      <c r="V31" s="8"/>
      <c r="W31" s="8">
        <v>45321974</v>
      </c>
      <c r="X31" s="8">
        <v>61530057</v>
      </c>
      <c r="Y31" s="8">
        <v>-16208083</v>
      </c>
      <c r="Z31" s="2">
        <v>-26.34</v>
      </c>
      <c r="AA31" s="6">
        <v>82039927</v>
      </c>
    </row>
    <row r="32" spans="1:27" ht="13.5">
      <c r="A32" s="25" t="s">
        <v>43</v>
      </c>
      <c r="B32" s="24"/>
      <c r="C32" s="6">
        <v>16316998</v>
      </c>
      <c r="D32" s="6"/>
      <c r="E32" s="7">
        <v>125483647</v>
      </c>
      <c r="F32" s="8">
        <v>47962361</v>
      </c>
      <c r="G32" s="8">
        <v>283241</v>
      </c>
      <c r="H32" s="8">
        <v>131520</v>
      </c>
      <c r="I32" s="8">
        <v>714651</v>
      </c>
      <c r="J32" s="8">
        <v>1129412</v>
      </c>
      <c r="K32" s="8">
        <v>2192776</v>
      </c>
      <c r="L32" s="8">
        <v>2776293</v>
      </c>
      <c r="M32" s="8">
        <v>300560</v>
      </c>
      <c r="N32" s="8">
        <v>5269629</v>
      </c>
      <c r="O32" s="8">
        <v>133990</v>
      </c>
      <c r="P32" s="8">
        <v>-3328956</v>
      </c>
      <c r="Q32" s="8">
        <v>840493</v>
      </c>
      <c r="R32" s="8">
        <v>-2354473</v>
      </c>
      <c r="S32" s="8"/>
      <c r="T32" s="8"/>
      <c r="U32" s="8"/>
      <c r="V32" s="8"/>
      <c r="W32" s="8">
        <v>4044568</v>
      </c>
      <c r="X32" s="8">
        <v>35931363</v>
      </c>
      <c r="Y32" s="8">
        <v>-31886795</v>
      </c>
      <c r="Z32" s="2">
        <v>-88.74</v>
      </c>
      <c r="AA32" s="6">
        <v>47962361</v>
      </c>
    </row>
    <row r="33" spans="1:27" ht="13.5">
      <c r="A33" s="25" t="s">
        <v>56</v>
      </c>
      <c r="B33" s="24"/>
      <c r="C33" s="6">
        <v>71659394</v>
      </c>
      <c r="D33" s="6"/>
      <c r="E33" s="7">
        <v>71216840</v>
      </c>
      <c r="F33" s="8">
        <v>64873275</v>
      </c>
      <c r="G33" s="8">
        <v>1010847</v>
      </c>
      <c r="H33" s="8">
        <v>2114012</v>
      </c>
      <c r="I33" s="8">
        <v>4983157</v>
      </c>
      <c r="J33" s="8">
        <v>8108016</v>
      </c>
      <c r="K33" s="8">
        <v>12253629</v>
      </c>
      <c r="L33" s="8">
        <v>4330103</v>
      </c>
      <c r="M33" s="8">
        <v>5515455</v>
      </c>
      <c r="N33" s="8">
        <v>22099187</v>
      </c>
      <c r="O33" s="8">
        <v>2845717</v>
      </c>
      <c r="P33" s="8">
        <v>4549222</v>
      </c>
      <c r="Q33" s="8">
        <v>3106450</v>
      </c>
      <c r="R33" s="8">
        <v>10501389</v>
      </c>
      <c r="S33" s="8"/>
      <c r="T33" s="8"/>
      <c r="U33" s="8"/>
      <c r="V33" s="8"/>
      <c r="W33" s="8">
        <v>40708592</v>
      </c>
      <c r="X33" s="8">
        <v>48655341</v>
      </c>
      <c r="Y33" s="8">
        <v>-7946749</v>
      </c>
      <c r="Z33" s="2">
        <v>-16.33</v>
      </c>
      <c r="AA33" s="6">
        <v>64873275</v>
      </c>
    </row>
    <row r="34" spans="1:27" ht="13.5">
      <c r="A34" s="23" t="s">
        <v>57</v>
      </c>
      <c r="B34" s="29"/>
      <c r="C34" s="6">
        <v>21143</v>
      </c>
      <c r="D34" s="6"/>
      <c r="E34" s="7">
        <v>3501150</v>
      </c>
      <c r="F34" s="8">
        <v>3501150</v>
      </c>
      <c r="G34" s="8"/>
      <c r="H34" s="8"/>
      <c r="I34" s="8">
        <v>-4909</v>
      </c>
      <c r="J34" s="8">
        <v>-4909</v>
      </c>
      <c r="K34" s="8"/>
      <c r="L34" s="8"/>
      <c r="M34" s="8"/>
      <c r="N34" s="8"/>
      <c r="O34" s="8"/>
      <c r="P34" s="8"/>
      <c r="Q34" s="8">
        <v>39224</v>
      </c>
      <c r="R34" s="8">
        <v>39224</v>
      </c>
      <c r="S34" s="8"/>
      <c r="T34" s="8"/>
      <c r="U34" s="8"/>
      <c r="V34" s="8"/>
      <c r="W34" s="8">
        <v>34315</v>
      </c>
      <c r="X34" s="8">
        <v>2556075</v>
      </c>
      <c r="Y34" s="8">
        <v>-2521760</v>
      </c>
      <c r="Z34" s="2">
        <v>-98.66</v>
      </c>
      <c r="AA34" s="6">
        <v>3501150</v>
      </c>
    </row>
    <row r="35" spans="1:27" ht="12.75">
      <c r="A35" s="40" t="s">
        <v>58</v>
      </c>
      <c r="B35" s="32"/>
      <c r="C35" s="33">
        <f aca="true" t="shared" si="1" ref="C35:Y35">SUM(C24:C34)</f>
        <v>946726772</v>
      </c>
      <c r="D35" s="33">
        <f>SUM(D24:D34)</f>
        <v>0</v>
      </c>
      <c r="E35" s="34">
        <f t="shared" si="1"/>
        <v>1171905103</v>
      </c>
      <c r="F35" s="35">
        <f t="shared" si="1"/>
        <v>1148362361</v>
      </c>
      <c r="G35" s="35">
        <f t="shared" si="1"/>
        <v>28641027</v>
      </c>
      <c r="H35" s="35">
        <f t="shared" si="1"/>
        <v>72586213</v>
      </c>
      <c r="I35" s="35">
        <f t="shared" si="1"/>
        <v>106743045</v>
      </c>
      <c r="J35" s="35">
        <f t="shared" si="1"/>
        <v>207970285</v>
      </c>
      <c r="K35" s="35">
        <f t="shared" si="1"/>
        <v>83506486</v>
      </c>
      <c r="L35" s="35">
        <f t="shared" si="1"/>
        <v>73042814</v>
      </c>
      <c r="M35" s="35">
        <f t="shared" si="1"/>
        <v>71861820</v>
      </c>
      <c r="N35" s="35">
        <f t="shared" si="1"/>
        <v>228411120</v>
      </c>
      <c r="O35" s="35">
        <f t="shared" si="1"/>
        <v>114200973</v>
      </c>
      <c r="P35" s="35">
        <f t="shared" si="1"/>
        <v>59552373</v>
      </c>
      <c r="Q35" s="35">
        <f t="shared" si="1"/>
        <v>148909877</v>
      </c>
      <c r="R35" s="35">
        <f t="shared" si="1"/>
        <v>322663223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759044628</v>
      </c>
      <c r="X35" s="35">
        <f t="shared" si="1"/>
        <v>852117917</v>
      </c>
      <c r="Y35" s="35">
        <f t="shared" si="1"/>
        <v>-93073289</v>
      </c>
      <c r="Z35" s="36">
        <f>+IF(X35&lt;&gt;0,+(Y35/X35)*100,0)</f>
        <v>-10.922583264963786</v>
      </c>
      <c r="AA35" s="33">
        <f>SUM(AA24:AA34)</f>
        <v>1148362361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-6933735</v>
      </c>
      <c r="D37" s="46">
        <f>+D21-D35</f>
        <v>0</v>
      </c>
      <c r="E37" s="47">
        <f t="shared" si="2"/>
        <v>3905257</v>
      </c>
      <c r="F37" s="48">
        <f t="shared" si="2"/>
        <v>36749599</v>
      </c>
      <c r="G37" s="48">
        <f t="shared" si="2"/>
        <v>42791500</v>
      </c>
      <c r="H37" s="48">
        <f t="shared" si="2"/>
        <v>50107218</v>
      </c>
      <c r="I37" s="48">
        <f t="shared" si="2"/>
        <v>-10051811</v>
      </c>
      <c r="J37" s="48">
        <f t="shared" si="2"/>
        <v>82846907</v>
      </c>
      <c r="K37" s="48">
        <f t="shared" si="2"/>
        <v>-5121947</v>
      </c>
      <c r="L37" s="48">
        <f t="shared" si="2"/>
        <v>3206881</v>
      </c>
      <c r="M37" s="48">
        <f t="shared" si="2"/>
        <v>39504385</v>
      </c>
      <c r="N37" s="48">
        <f t="shared" si="2"/>
        <v>37589319</v>
      </c>
      <c r="O37" s="48">
        <f t="shared" si="2"/>
        <v>-46068050</v>
      </c>
      <c r="P37" s="48">
        <f t="shared" si="2"/>
        <v>14307542</v>
      </c>
      <c r="Q37" s="48">
        <f t="shared" si="2"/>
        <v>4979668</v>
      </c>
      <c r="R37" s="48">
        <f t="shared" si="2"/>
        <v>-26780840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93655386</v>
      </c>
      <c r="X37" s="48">
        <f>IF(F21=F35,0,X21-X35)</f>
        <v>17133479</v>
      </c>
      <c r="Y37" s="48">
        <f t="shared" si="2"/>
        <v>76521907</v>
      </c>
      <c r="Z37" s="49">
        <f>+IF(X37&lt;&gt;0,+(Y37/X37)*100,0)</f>
        <v>446.62211918548473</v>
      </c>
      <c r="AA37" s="46">
        <f>+AA21-AA35</f>
        <v>36749599</v>
      </c>
    </row>
    <row r="38" spans="1:27" ht="22.5" customHeight="1">
      <c r="A38" s="50" t="s">
        <v>60</v>
      </c>
      <c r="B38" s="29"/>
      <c r="C38" s="6">
        <v>164210347</v>
      </c>
      <c r="D38" s="6"/>
      <c r="E38" s="7">
        <v>109552000</v>
      </c>
      <c r="F38" s="8">
        <v>110052000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>
        <v>80347954</v>
      </c>
      <c r="Y38" s="8">
        <v>-80347954</v>
      </c>
      <c r="Z38" s="2">
        <v>-100</v>
      </c>
      <c r="AA38" s="6">
        <v>110052000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>
        <v>1527519</v>
      </c>
      <c r="D40" s="51"/>
      <c r="E40" s="7"/>
      <c r="F40" s="8">
        <v>185000</v>
      </c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>
        <v>138744</v>
      </c>
      <c r="Y40" s="52">
        <v>-138744</v>
      </c>
      <c r="Z40" s="53">
        <v>-100</v>
      </c>
      <c r="AA40" s="54">
        <v>185000</v>
      </c>
    </row>
    <row r="41" spans="1:27" ht="24.75" customHeight="1">
      <c r="A41" s="55" t="s">
        <v>63</v>
      </c>
      <c r="B41" s="29"/>
      <c r="C41" s="56">
        <f aca="true" t="shared" si="3" ref="C41:Y41">SUM(C37:C40)</f>
        <v>158804131</v>
      </c>
      <c r="D41" s="56">
        <f>SUM(D37:D40)</f>
        <v>0</v>
      </c>
      <c r="E41" s="57">
        <f t="shared" si="3"/>
        <v>113457257</v>
      </c>
      <c r="F41" s="58">
        <f t="shared" si="3"/>
        <v>146986599</v>
      </c>
      <c r="G41" s="58">
        <f t="shared" si="3"/>
        <v>42791500</v>
      </c>
      <c r="H41" s="58">
        <f t="shared" si="3"/>
        <v>50107218</v>
      </c>
      <c r="I41" s="58">
        <f t="shared" si="3"/>
        <v>-10051811</v>
      </c>
      <c r="J41" s="58">
        <f t="shared" si="3"/>
        <v>82846907</v>
      </c>
      <c r="K41" s="58">
        <f t="shared" si="3"/>
        <v>-5121947</v>
      </c>
      <c r="L41" s="58">
        <f t="shared" si="3"/>
        <v>3206881</v>
      </c>
      <c r="M41" s="58">
        <f t="shared" si="3"/>
        <v>39504385</v>
      </c>
      <c r="N41" s="58">
        <f t="shared" si="3"/>
        <v>37589319</v>
      </c>
      <c r="O41" s="58">
        <f t="shared" si="3"/>
        <v>-46068050</v>
      </c>
      <c r="P41" s="58">
        <f t="shared" si="3"/>
        <v>14307542</v>
      </c>
      <c r="Q41" s="58">
        <f t="shared" si="3"/>
        <v>4979668</v>
      </c>
      <c r="R41" s="58">
        <f t="shared" si="3"/>
        <v>-26780840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93655386</v>
      </c>
      <c r="X41" s="58">
        <f t="shared" si="3"/>
        <v>97620177</v>
      </c>
      <c r="Y41" s="58">
        <f t="shared" si="3"/>
        <v>-3964791</v>
      </c>
      <c r="Z41" s="59">
        <f>+IF(X41&lt;&gt;0,+(Y41/X41)*100,0)</f>
        <v>-4.061446231551086</v>
      </c>
      <c r="AA41" s="56">
        <f>SUM(AA37:AA40)</f>
        <v>146986599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158804131</v>
      </c>
      <c r="D43" s="64">
        <f>+D41-D42</f>
        <v>0</v>
      </c>
      <c r="E43" s="65">
        <f t="shared" si="4"/>
        <v>113457257</v>
      </c>
      <c r="F43" s="66">
        <f t="shared" si="4"/>
        <v>146986599</v>
      </c>
      <c r="G43" s="66">
        <f t="shared" si="4"/>
        <v>42791500</v>
      </c>
      <c r="H43" s="66">
        <f t="shared" si="4"/>
        <v>50107218</v>
      </c>
      <c r="I43" s="66">
        <f t="shared" si="4"/>
        <v>-10051811</v>
      </c>
      <c r="J43" s="66">
        <f t="shared" si="4"/>
        <v>82846907</v>
      </c>
      <c r="K43" s="66">
        <f t="shared" si="4"/>
        <v>-5121947</v>
      </c>
      <c r="L43" s="66">
        <f t="shared" si="4"/>
        <v>3206881</v>
      </c>
      <c r="M43" s="66">
        <f t="shared" si="4"/>
        <v>39504385</v>
      </c>
      <c r="N43" s="66">
        <f t="shared" si="4"/>
        <v>37589319</v>
      </c>
      <c r="O43" s="66">
        <f t="shared" si="4"/>
        <v>-46068050</v>
      </c>
      <c r="P43" s="66">
        <f t="shared" si="4"/>
        <v>14307542</v>
      </c>
      <c r="Q43" s="66">
        <f t="shared" si="4"/>
        <v>4979668</v>
      </c>
      <c r="R43" s="66">
        <f t="shared" si="4"/>
        <v>-26780840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93655386</v>
      </c>
      <c r="X43" s="66">
        <f t="shared" si="4"/>
        <v>97620177</v>
      </c>
      <c r="Y43" s="66">
        <f t="shared" si="4"/>
        <v>-3964791</v>
      </c>
      <c r="Z43" s="67">
        <f>+IF(X43&lt;&gt;0,+(Y43/X43)*100,0)</f>
        <v>-4.061446231551086</v>
      </c>
      <c r="AA43" s="64">
        <f>+AA41-AA42</f>
        <v>146986599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158804131</v>
      </c>
      <c r="D45" s="56">
        <f>SUM(D43:D44)</f>
        <v>0</v>
      </c>
      <c r="E45" s="57">
        <f t="shared" si="5"/>
        <v>113457257</v>
      </c>
      <c r="F45" s="58">
        <f t="shared" si="5"/>
        <v>146986599</v>
      </c>
      <c r="G45" s="58">
        <f t="shared" si="5"/>
        <v>42791500</v>
      </c>
      <c r="H45" s="58">
        <f t="shared" si="5"/>
        <v>50107218</v>
      </c>
      <c r="I45" s="58">
        <f t="shared" si="5"/>
        <v>-10051811</v>
      </c>
      <c r="J45" s="58">
        <f t="shared" si="5"/>
        <v>82846907</v>
      </c>
      <c r="K45" s="58">
        <f t="shared" si="5"/>
        <v>-5121947</v>
      </c>
      <c r="L45" s="58">
        <f t="shared" si="5"/>
        <v>3206881</v>
      </c>
      <c r="M45" s="58">
        <f t="shared" si="5"/>
        <v>39504385</v>
      </c>
      <c r="N45" s="58">
        <f t="shared" si="5"/>
        <v>37589319</v>
      </c>
      <c r="O45" s="58">
        <f t="shared" si="5"/>
        <v>-46068050</v>
      </c>
      <c r="P45" s="58">
        <f t="shared" si="5"/>
        <v>14307542</v>
      </c>
      <c r="Q45" s="58">
        <f t="shared" si="5"/>
        <v>4979668</v>
      </c>
      <c r="R45" s="58">
        <f t="shared" si="5"/>
        <v>-26780840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93655386</v>
      </c>
      <c r="X45" s="58">
        <f t="shared" si="5"/>
        <v>97620177</v>
      </c>
      <c r="Y45" s="58">
        <f t="shared" si="5"/>
        <v>-3964791</v>
      </c>
      <c r="Z45" s="59">
        <f>+IF(X45&lt;&gt;0,+(Y45/X45)*100,0)</f>
        <v>-4.061446231551086</v>
      </c>
      <c r="AA45" s="56">
        <f>SUM(AA43:AA44)</f>
        <v>146986599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158804131</v>
      </c>
      <c r="D47" s="71">
        <f>SUM(D45:D46)</f>
        <v>0</v>
      </c>
      <c r="E47" s="72">
        <f t="shared" si="6"/>
        <v>113457257</v>
      </c>
      <c r="F47" s="73">
        <f t="shared" si="6"/>
        <v>146986599</v>
      </c>
      <c r="G47" s="73">
        <f t="shared" si="6"/>
        <v>42791500</v>
      </c>
      <c r="H47" s="74">
        <f t="shared" si="6"/>
        <v>50107218</v>
      </c>
      <c r="I47" s="74">
        <f t="shared" si="6"/>
        <v>-10051811</v>
      </c>
      <c r="J47" s="74">
        <f t="shared" si="6"/>
        <v>82846907</v>
      </c>
      <c r="K47" s="74">
        <f t="shared" si="6"/>
        <v>-5121947</v>
      </c>
      <c r="L47" s="74">
        <f t="shared" si="6"/>
        <v>3206881</v>
      </c>
      <c r="M47" s="73">
        <f t="shared" si="6"/>
        <v>39504385</v>
      </c>
      <c r="N47" s="73">
        <f t="shared" si="6"/>
        <v>37589319</v>
      </c>
      <c r="O47" s="74">
        <f t="shared" si="6"/>
        <v>-46068050</v>
      </c>
      <c r="P47" s="74">
        <f t="shared" si="6"/>
        <v>14307542</v>
      </c>
      <c r="Q47" s="74">
        <f t="shared" si="6"/>
        <v>4979668</v>
      </c>
      <c r="R47" s="74">
        <f t="shared" si="6"/>
        <v>-26780840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93655386</v>
      </c>
      <c r="X47" s="74">
        <f t="shared" si="6"/>
        <v>97620177</v>
      </c>
      <c r="Y47" s="74">
        <f t="shared" si="6"/>
        <v>-3964791</v>
      </c>
      <c r="Z47" s="75">
        <f>+IF(X47&lt;&gt;0,+(Y47/X47)*100,0)</f>
        <v>-4.061446231551086</v>
      </c>
      <c r="AA47" s="76">
        <f>SUM(AA45:AA46)</f>
        <v>146986599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80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100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52679496</v>
      </c>
      <c r="D5" s="6"/>
      <c r="E5" s="7">
        <v>57372930</v>
      </c>
      <c r="F5" s="8">
        <v>57362560</v>
      </c>
      <c r="G5" s="8">
        <v>57093227</v>
      </c>
      <c r="H5" s="8">
        <v>-453824</v>
      </c>
      <c r="I5" s="8">
        <v>-37664</v>
      </c>
      <c r="J5" s="8">
        <v>56601739</v>
      </c>
      <c r="K5" s="8">
        <v>-4550</v>
      </c>
      <c r="L5" s="8"/>
      <c r="M5" s="8">
        <v>5156</v>
      </c>
      <c r="N5" s="8">
        <v>606</v>
      </c>
      <c r="O5" s="8">
        <v>-11514</v>
      </c>
      <c r="P5" s="8"/>
      <c r="Q5" s="8"/>
      <c r="R5" s="8">
        <v>-11514</v>
      </c>
      <c r="S5" s="8"/>
      <c r="T5" s="8"/>
      <c r="U5" s="8"/>
      <c r="V5" s="8"/>
      <c r="W5" s="8">
        <v>56590831</v>
      </c>
      <c r="X5" s="8">
        <v>56899522</v>
      </c>
      <c r="Y5" s="8">
        <v>-308691</v>
      </c>
      <c r="Z5" s="2">
        <v>-0.54</v>
      </c>
      <c r="AA5" s="6">
        <v>57362560</v>
      </c>
    </row>
    <row r="6" spans="1:27" ht="13.5">
      <c r="A6" s="23" t="s">
        <v>32</v>
      </c>
      <c r="B6" s="24"/>
      <c r="C6" s="6">
        <v>373362298</v>
      </c>
      <c r="D6" s="6"/>
      <c r="E6" s="7">
        <v>431200360</v>
      </c>
      <c r="F6" s="8">
        <v>405268658</v>
      </c>
      <c r="G6" s="8">
        <v>30134446</v>
      </c>
      <c r="H6" s="8">
        <v>25775277</v>
      </c>
      <c r="I6" s="8">
        <v>35074615</v>
      </c>
      <c r="J6" s="8">
        <v>90984338</v>
      </c>
      <c r="K6" s="8">
        <v>31880411</v>
      </c>
      <c r="L6" s="8">
        <v>33373653</v>
      </c>
      <c r="M6" s="8">
        <v>35802263</v>
      </c>
      <c r="N6" s="8">
        <v>101056327</v>
      </c>
      <c r="O6" s="8">
        <v>35866283</v>
      </c>
      <c r="P6" s="8">
        <v>45031558</v>
      </c>
      <c r="Q6" s="8">
        <v>43144164</v>
      </c>
      <c r="R6" s="8">
        <v>124042005</v>
      </c>
      <c r="S6" s="8"/>
      <c r="T6" s="8"/>
      <c r="U6" s="8"/>
      <c r="V6" s="8"/>
      <c r="W6" s="8">
        <v>316082670</v>
      </c>
      <c r="X6" s="8">
        <v>298851635</v>
      </c>
      <c r="Y6" s="8">
        <v>17231035</v>
      </c>
      <c r="Z6" s="2">
        <v>5.77</v>
      </c>
      <c r="AA6" s="6">
        <v>405268658</v>
      </c>
    </row>
    <row r="7" spans="1:27" ht="13.5">
      <c r="A7" s="25" t="s">
        <v>33</v>
      </c>
      <c r="B7" s="24"/>
      <c r="C7" s="6">
        <v>41100605</v>
      </c>
      <c r="D7" s="6"/>
      <c r="E7" s="7">
        <v>48122100</v>
      </c>
      <c r="F7" s="8">
        <v>43620116</v>
      </c>
      <c r="G7" s="8">
        <v>4027066</v>
      </c>
      <c r="H7" s="8">
        <v>2835365</v>
      </c>
      <c r="I7" s="8">
        <v>2058192</v>
      </c>
      <c r="J7" s="8">
        <v>8920623</v>
      </c>
      <c r="K7" s="8">
        <v>3387346</v>
      </c>
      <c r="L7" s="8">
        <v>3481918</v>
      </c>
      <c r="M7" s="8">
        <v>3810932</v>
      </c>
      <c r="N7" s="8">
        <v>10680196</v>
      </c>
      <c r="O7" s="8">
        <v>3910562</v>
      </c>
      <c r="P7" s="8">
        <v>4900829</v>
      </c>
      <c r="Q7" s="8">
        <v>4442727</v>
      </c>
      <c r="R7" s="8">
        <v>13254118</v>
      </c>
      <c r="S7" s="8"/>
      <c r="T7" s="8"/>
      <c r="U7" s="8"/>
      <c r="V7" s="8"/>
      <c r="W7" s="8">
        <v>32854937</v>
      </c>
      <c r="X7" s="8">
        <v>31554875</v>
      </c>
      <c r="Y7" s="8">
        <v>1300062</v>
      </c>
      <c r="Z7" s="2">
        <v>4.12</v>
      </c>
      <c r="AA7" s="6">
        <v>43620116</v>
      </c>
    </row>
    <row r="8" spans="1:27" ht="13.5">
      <c r="A8" s="25" t="s">
        <v>34</v>
      </c>
      <c r="B8" s="24"/>
      <c r="C8" s="6">
        <v>26018201</v>
      </c>
      <c r="D8" s="6"/>
      <c r="E8" s="7">
        <v>24380040</v>
      </c>
      <c r="F8" s="8">
        <v>22810970</v>
      </c>
      <c r="G8" s="8">
        <v>3072874</v>
      </c>
      <c r="H8" s="8">
        <v>1924275</v>
      </c>
      <c r="I8" s="8">
        <v>4463745</v>
      </c>
      <c r="J8" s="8">
        <v>9460894</v>
      </c>
      <c r="K8" s="8">
        <v>3077743</v>
      </c>
      <c r="L8" s="8">
        <v>3118105</v>
      </c>
      <c r="M8" s="8">
        <v>3082952</v>
      </c>
      <c r="N8" s="8">
        <v>9278800</v>
      </c>
      <c r="O8" s="8">
        <v>1841300</v>
      </c>
      <c r="P8" s="8">
        <v>1922169</v>
      </c>
      <c r="Q8" s="8">
        <v>1877239</v>
      </c>
      <c r="R8" s="8">
        <v>5640708</v>
      </c>
      <c r="S8" s="8"/>
      <c r="T8" s="8"/>
      <c r="U8" s="8"/>
      <c r="V8" s="8"/>
      <c r="W8" s="8">
        <v>24380402</v>
      </c>
      <c r="X8" s="8">
        <v>17063300</v>
      </c>
      <c r="Y8" s="8">
        <v>7317102</v>
      </c>
      <c r="Z8" s="2">
        <v>42.88</v>
      </c>
      <c r="AA8" s="6">
        <v>22810970</v>
      </c>
    </row>
    <row r="9" spans="1:27" ht="13.5">
      <c r="A9" s="25" t="s">
        <v>35</v>
      </c>
      <c r="B9" s="24"/>
      <c r="C9" s="6">
        <v>21176534</v>
      </c>
      <c r="D9" s="6"/>
      <c r="E9" s="7">
        <v>22814370</v>
      </c>
      <c r="F9" s="8">
        <v>21478720</v>
      </c>
      <c r="G9" s="8">
        <v>481337</v>
      </c>
      <c r="H9" s="8">
        <v>1694036</v>
      </c>
      <c r="I9" s="8">
        <v>-883112</v>
      </c>
      <c r="J9" s="8">
        <v>1292261</v>
      </c>
      <c r="K9" s="8">
        <v>555565</v>
      </c>
      <c r="L9" s="8">
        <v>515731</v>
      </c>
      <c r="M9" s="8">
        <v>513285</v>
      </c>
      <c r="N9" s="8">
        <v>1584581</v>
      </c>
      <c r="O9" s="8">
        <v>1761029</v>
      </c>
      <c r="P9" s="8">
        <v>1715633</v>
      </c>
      <c r="Q9" s="8">
        <v>1708357</v>
      </c>
      <c r="R9" s="8">
        <v>5185019</v>
      </c>
      <c r="S9" s="8"/>
      <c r="T9" s="8"/>
      <c r="U9" s="8"/>
      <c r="V9" s="8"/>
      <c r="W9" s="8">
        <v>8061861</v>
      </c>
      <c r="X9" s="8">
        <v>15783895</v>
      </c>
      <c r="Y9" s="8">
        <v>-7722034</v>
      </c>
      <c r="Z9" s="2">
        <v>-48.92</v>
      </c>
      <c r="AA9" s="6">
        <v>21478720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3163208</v>
      </c>
      <c r="D11" s="6"/>
      <c r="E11" s="7">
        <v>3309660</v>
      </c>
      <c r="F11" s="8">
        <v>3309671</v>
      </c>
      <c r="G11" s="8">
        <v>233684</v>
      </c>
      <c r="H11" s="8">
        <v>226149</v>
      </c>
      <c r="I11" s="8">
        <v>197031</v>
      </c>
      <c r="J11" s="8">
        <v>656864</v>
      </c>
      <c r="K11" s="8">
        <v>207444</v>
      </c>
      <c r="L11" s="8">
        <v>275857</v>
      </c>
      <c r="M11" s="8">
        <v>284351</v>
      </c>
      <c r="N11" s="8">
        <v>767652</v>
      </c>
      <c r="O11" s="8">
        <v>200245</v>
      </c>
      <c r="P11" s="8">
        <v>291363</v>
      </c>
      <c r="Q11" s="8">
        <v>381961</v>
      </c>
      <c r="R11" s="8">
        <v>873569</v>
      </c>
      <c r="S11" s="8"/>
      <c r="T11" s="8"/>
      <c r="U11" s="8"/>
      <c r="V11" s="8"/>
      <c r="W11" s="8">
        <v>2298085</v>
      </c>
      <c r="X11" s="8">
        <v>2298725</v>
      </c>
      <c r="Y11" s="8">
        <v>-640</v>
      </c>
      <c r="Z11" s="2">
        <v>-0.03</v>
      </c>
      <c r="AA11" s="6">
        <v>3309671</v>
      </c>
    </row>
    <row r="12" spans="1:27" ht="13.5">
      <c r="A12" s="25" t="s">
        <v>37</v>
      </c>
      <c r="B12" s="29"/>
      <c r="C12" s="6">
        <v>13130090</v>
      </c>
      <c r="D12" s="6"/>
      <c r="E12" s="7">
        <v>9493780</v>
      </c>
      <c r="F12" s="8">
        <v>9493777</v>
      </c>
      <c r="G12" s="8">
        <v>1222189</v>
      </c>
      <c r="H12" s="8">
        <v>1343848</v>
      </c>
      <c r="I12" s="8">
        <v>1222086</v>
      </c>
      <c r="J12" s="8">
        <v>3788123</v>
      </c>
      <c r="K12" s="8">
        <v>1162773</v>
      </c>
      <c r="L12" s="8">
        <v>1131070</v>
      </c>
      <c r="M12" s="8">
        <v>1133361</v>
      </c>
      <c r="N12" s="8">
        <v>3427204</v>
      </c>
      <c r="O12" s="8">
        <v>1182866</v>
      </c>
      <c r="P12" s="8">
        <v>1059572</v>
      </c>
      <c r="Q12" s="8">
        <v>362668</v>
      </c>
      <c r="R12" s="8">
        <v>2605106</v>
      </c>
      <c r="S12" s="8"/>
      <c r="T12" s="8"/>
      <c r="U12" s="8"/>
      <c r="V12" s="8"/>
      <c r="W12" s="8">
        <v>9820433</v>
      </c>
      <c r="X12" s="8">
        <v>8836426</v>
      </c>
      <c r="Y12" s="8">
        <v>984007</v>
      </c>
      <c r="Z12" s="2">
        <v>11.14</v>
      </c>
      <c r="AA12" s="6">
        <v>9493777</v>
      </c>
    </row>
    <row r="13" spans="1:27" ht="13.5">
      <c r="A13" s="23" t="s">
        <v>38</v>
      </c>
      <c r="B13" s="29"/>
      <c r="C13" s="6">
        <v>2736241</v>
      </c>
      <c r="D13" s="6"/>
      <c r="E13" s="7">
        <v>3126550</v>
      </c>
      <c r="F13" s="8">
        <v>3154279</v>
      </c>
      <c r="G13" s="8">
        <v>220470</v>
      </c>
      <c r="H13" s="8">
        <v>208409</v>
      </c>
      <c r="I13" s="8">
        <v>253637</v>
      </c>
      <c r="J13" s="8">
        <v>682516</v>
      </c>
      <c r="K13" s="8">
        <v>267158</v>
      </c>
      <c r="L13" s="8">
        <v>249864</v>
      </c>
      <c r="M13" s="8">
        <v>261630</v>
      </c>
      <c r="N13" s="8">
        <v>778652</v>
      </c>
      <c r="O13" s="8">
        <v>288261</v>
      </c>
      <c r="P13" s="8">
        <v>271295</v>
      </c>
      <c r="Q13" s="8">
        <v>302335</v>
      </c>
      <c r="R13" s="8">
        <v>861891</v>
      </c>
      <c r="S13" s="8"/>
      <c r="T13" s="8"/>
      <c r="U13" s="8"/>
      <c r="V13" s="8"/>
      <c r="W13" s="8">
        <v>2323059</v>
      </c>
      <c r="X13" s="8">
        <v>2311369</v>
      </c>
      <c r="Y13" s="8">
        <v>11690</v>
      </c>
      <c r="Z13" s="2">
        <v>0.51</v>
      </c>
      <c r="AA13" s="6">
        <v>3154279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5476744</v>
      </c>
      <c r="D15" s="6"/>
      <c r="E15" s="7">
        <v>4019370</v>
      </c>
      <c r="F15" s="8">
        <v>4019368</v>
      </c>
      <c r="G15" s="8">
        <v>120773</v>
      </c>
      <c r="H15" s="8">
        <v>89906</v>
      </c>
      <c r="I15" s="8">
        <v>110924</v>
      </c>
      <c r="J15" s="8">
        <v>321603</v>
      </c>
      <c r="K15" s="8">
        <v>90271</v>
      </c>
      <c r="L15" s="8">
        <v>80354</v>
      </c>
      <c r="M15" s="8">
        <v>67678</v>
      </c>
      <c r="N15" s="8">
        <v>238303</v>
      </c>
      <c r="O15" s="8">
        <v>77212</v>
      </c>
      <c r="P15" s="8">
        <v>104227</v>
      </c>
      <c r="Q15" s="8">
        <v>70821</v>
      </c>
      <c r="R15" s="8">
        <v>252260</v>
      </c>
      <c r="S15" s="8"/>
      <c r="T15" s="8"/>
      <c r="U15" s="8"/>
      <c r="V15" s="8"/>
      <c r="W15" s="8">
        <v>812166</v>
      </c>
      <c r="X15" s="8">
        <v>1990018</v>
      </c>
      <c r="Y15" s="8">
        <v>-1177852</v>
      </c>
      <c r="Z15" s="2">
        <v>-59.19</v>
      </c>
      <c r="AA15" s="6">
        <v>4019368</v>
      </c>
    </row>
    <row r="16" spans="1:27" ht="13.5">
      <c r="A16" s="23" t="s">
        <v>41</v>
      </c>
      <c r="B16" s="29"/>
      <c r="C16" s="6">
        <v>1453968</v>
      </c>
      <c r="D16" s="6"/>
      <c r="E16" s="7">
        <v>1053300</v>
      </c>
      <c r="F16" s="8">
        <v>396826</v>
      </c>
      <c r="G16" s="8">
        <v>86639</v>
      </c>
      <c r="H16" s="8">
        <v>64119</v>
      </c>
      <c r="I16" s="8">
        <v>63641</v>
      </c>
      <c r="J16" s="8">
        <v>214399</v>
      </c>
      <c r="K16" s="8">
        <v>69275</v>
      </c>
      <c r="L16" s="8">
        <v>71128</v>
      </c>
      <c r="M16" s="8">
        <v>30047</v>
      </c>
      <c r="N16" s="8">
        <v>170450</v>
      </c>
      <c r="O16" s="8">
        <v>98672</v>
      </c>
      <c r="P16" s="8">
        <v>72920</v>
      </c>
      <c r="Q16" s="8">
        <v>47525</v>
      </c>
      <c r="R16" s="8">
        <v>219117</v>
      </c>
      <c r="S16" s="8"/>
      <c r="T16" s="8"/>
      <c r="U16" s="8"/>
      <c r="V16" s="8"/>
      <c r="W16" s="8">
        <v>603966</v>
      </c>
      <c r="X16" s="8">
        <v>448843</v>
      </c>
      <c r="Y16" s="8">
        <v>155123</v>
      </c>
      <c r="Z16" s="2">
        <v>34.56</v>
      </c>
      <c r="AA16" s="6">
        <v>396826</v>
      </c>
    </row>
    <row r="17" spans="1:27" ht="13.5">
      <c r="A17" s="23" t="s">
        <v>42</v>
      </c>
      <c r="B17" s="29"/>
      <c r="C17" s="6">
        <v>4144683</v>
      </c>
      <c r="D17" s="6"/>
      <c r="E17" s="7">
        <v>5230620</v>
      </c>
      <c r="F17" s="8">
        <v>5230613</v>
      </c>
      <c r="G17" s="8">
        <v>121396</v>
      </c>
      <c r="H17" s="8">
        <v>584316</v>
      </c>
      <c r="I17" s="8">
        <v>653263</v>
      </c>
      <c r="J17" s="8">
        <v>1358975</v>
      </c>
      <c r="K17" s="8">
        <v>132001</v>
      </c>
      <c r="L17" s="8">
        <v>289391</v>
      </c>
      <c r="M17" s="8">
        <v>87985</v>
      </c>
      <c r="N17" s="8">
        <v>509377</v>
      </c>
      <c r="O17" s="8">
        <v>1225751</v>
      </c>
      <c r="P17" s="8">
        <v>490623</v>
      </c>
      <c r="Q17" s="8">
        <v>406561</v>
      </c>
      <c r="R17" s="8">
        <v>2122935</v>
      </c>
      <c r="S17" s="8"/>
      <c r="T17" s="8"/>
      <c r="U17" s="8"/>
      <c r="V17" s="8"/>
      <c r="W17" s="8">
        <v>3991287</v>
      </c>
      <c r="X17" s="8">
        <v>3948707</v>
      </c>
      <c r="Y17" s="8">
        <v>42580</v>
      </c>
      <c r="Z17" s="2">
        <v>1.08</v>
      </c>
      <c r="AA17" s="6">
        <v>5230613</v>
      </c>
    </row>
    <row r="18" spans="1:27" ht="13.5">
      <c r="A18" s="23" t="s">
        <v>43</v>
      </c>
      <c r="B18" s="29"/>
      <c r="C18" s="6">
        <v>91386258</v>
      </c>
      <c r="D18" s="6"/>
      <c r="E18" s="7">
        <v>118318870</v>
      </c>
      <c r="F18" s="8">
        <v>119963233</v>
      </c>
      <c r="G18" s="8">
        <v>34241564</v>
      </c>
      <c r="H18" s="8">
        <v>1968441</v>
      </c>
      <c r="I18" s="8">
        <v>1013471</v>
      </c>
      <c r="J18" s="8">
        <v>37223476</v>
      </c>
      <c r="K18" s="8">
        <v>1450767</v>
      </c>
      <c r="L18" s="8">
        <v>1378270</v>
      </c>
      <c r="M18" s="8">
        <v>27567075</v>
      </c>
      <c r="N18" s="8">
        <v>30396112</v>
      </c>
      <c r="O18" s="8">
        <v>6126580</v>
      </c>
      <c r="P18" s="8">
        <v>1088919</v>
      </c>
      <c r="Q18" s="8">
        <v>19800330</v>
      </c>
      <c r="R18" s="8">
        <v>27015829</v>
      </c>
      <c r="S18" s="8"/>
      <c r="T18" s="8"/>
      <c r="U18" s="8"/>
      <c r="V18" s="8"/>
      <c r="W18" s="8">
        <v>94635417</v>
      </c>
      <c r="X18" s="8">
        <v>92242294</v>
      </c>
      <c r="Y18" s="8">
        <v>2393123</v>
      </c>
      <c r="Z18" s="2">
        <v>2.59</v>
      </c>
      <c r="AA18" s="6">
        <v>119963233</v>
      </c>
    </row>
    <row r="19" spans="1:27" ht="13.5">
      <c r="A19" s="23" t="s">
        <v>44</v>
      </c>
      <c r="B19" s="29"/>
      <c r="C19" s="6">
        <v>6483771</v>
      </c>
      <c r="D19" s="6"/>
      <c r="E19" s="7">
        <v>7607020</v>
      </c>
      <c r="F19" s="26">
        <v>7714350</v>
      </c>
      <c r="G19" s="26">
        <v>406825</v>
      </c>
      <c r="H19" s="26">
        <v>323589</v>
      </c>
      <c r="I19" s="26">
        <v>349175</v>
      </c>
      <c r="J19" s="26">
        <v>1079589</v>
      </c>
      <c r="K19" s="26">
        <v>378142</v>
      </c>
      <c r="L19" s="26">
        <v>351724</v>
      </c>
      <c r="M19" s="26">
        <v>299809</v>
      </c>
      <c r="N19" s="26">
        <v>1029675</v>
      </c>
      <c r="O19" s="26">
        <v>353846</v>
      </c>
      <c r="P19" s="26">
        <v>424384</v>
      </c>
      <c r="Q19" s="26">
        <v>1777566</v>
      </c>
      <c r="R19" s="26">
        <v>2555796</v>
      </c>
      <c r="S19" s="26"/>
      <c r="T19" s="26"/>
      <c r="U19" s="26"/>
      <c r="V19" s="26"/>
      <c r="W19" s="26">
        <v>4665060</v>
      </c>
      <c r="X19" s="26">
        <v>4564035</v>
      </c>
      <c r="Y19" s="26">
        <v>101025</v>
      </c>
      <c r="Z19" s="27">
        <v>2.21</v>
      </c>
      <c r="AA19" s="28">
        <v>7714350</v>
      </c>
    </row>
    <row r="20" spans="1:27" ht="13.5">
      <c r="A20" s="23" t="s">
        <v>45</v>
      </c>
      <c r="B20" s="29"/>
      <c r="C20" s="6">
        <v>1615110</v>
      </c>
      <c r="D20" s="6"/>
      <c r="E20" s="7">
        <v>1492440</v>
      </c>
      <c r="F20" s="8">
        <v>1492442</v>
      </c>
      <c r="G20" s="8"/>
      <c r="H20" s="8"/>
      <c r="I20" s="30">
        <v>51167</v>
      </c>
      <c r="J20" s="8">
        <v>51167</v>
      </c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>
        <v>51167</v>
      </c>
      <c r="X20" s="8">
        <v>627677</v>
      </c>
      <c r="Y20" s="8">
        <v>-576510</v>
      </c>
      <c r="Z20" s="2">
        <v>-91.85</v>
      </c>
      <c r="AA20" s="6">
        <v>1492442</v>
      </c>
    </row>
    <row r="21" spans="1:27" ht="24.75" customHeight="1">
      <c r="A21" s="31" t="s">
        <v>46</v>
      </c>
      <c r="B21" s="32"/>
      <c r="C21" s="33">
        <f aca="true" t="shared" si="0" ref="C21:Y21">SUM(C5:C20)</f>
        <v>643927207</v>
      </c>
      <c r="D21" s="33">
        <f t="shared" si="0"/>
        <v>0</v>
      </c>
      <c r="E21" s="34">
        <f t="shared" si="0"/>
        <v>737541410</v>
      </c>
      <c r="F21" s="35">
        <f t="shared" si="0"/>
        <v>705315583</v>
      </c>
      <c r="G21" s="35">
        <f t="shared" si="0"/>
        <v>131462490</v>
      </c>
      <c r="H21" s="35">
        <f t="shared" si="0"/>
        <v>36583906</v>
      </c>
      <c r="I21" s="35">
        <f t="shared" si="0"/>
        <v>44590171</v>
      </c>
      <c r="J21" s="35">
        <f t="shared" si="0"/>
        <v>212636567</v>
      </c>
      <c r="K21" s="35">
        <f t="shared" si="0"/>
        <v>42654346</v>
      </c>
      <c r="L21" s="35">
        <f t="shared" si="0"/>
        <v>44317065</v>
      </c>
      <c r="M21" s="35">
        <f t="shared" si="0"/>
        <v>72946524</v>
      </c>
      <c r="N21" s="35">
        <f t="shared" si="0"/>
        <v>159917935</v>
      </c>
      <c r="O21" s="35">
        <f t="shared" si="0"/>
        <v>52921093</v>
      </c>
      <c r="P21" s="35">
        <f t="shared" si="0"/>
        <v>57373492</v>
      </c>
      <c r="Q21" s="35">
        <f t="shared" si="0"/>
        <v>74322254</v>
      </c>
      <c r="R21" s="35">
        <f t="shared" si="0"/>
        <v>184616839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557171341</v>
      </c>
      <c r="X21" s="35">
        <f t="shared" si="0"/>
        <v>537421321</v>
      </c>
      <c r="Y21" s="35">
        <f t="shared" si="0"/>
        <v>19750020</v>
      </c>
      <c r="Z21" s="36">
        <f>+IF(X21&lt;&gt;0,+(Y21/X21)*100,0)</f>
        <v>3.674960264555637</v>
      </c>
      <c r="AA21" s="33">
        <f>SUM(AA5:AA20)</f>
        <v>705315583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183497427</v>
      </c>
      <c r="D24" s="6"/>
      <c r="E24" s="7">
        <v>209988970</v>
      </c>
      <c r="F24" s="8">
        <v>205967531</v>
      </c>
      <c r="G24" s="8">
        <v>13436096</v>
      </c>
      <c r="H24" s="8">
        <v>14353213</v>
      </c>
      <c r="I24" s="8">
        <v>22118264</v>
      </c>
      <c r="J24" s="8">
        <v>49907573</v>
      </c>
      <c r="K24" s="8">
        <v>16391815</v>
      </c>
      <c r="L24" s="8">
        <v>17709349</v>
      </c>
      <c r="M24" s="8">
        <v>11769243</v>
      </c>
      <c r="N24" s="8">
        <v>45870407</v>
      </c>
      <c r="O24" s="8">
        <v>15569248</v>
      </c>
      <c r="P24" s="8">
        <v>17677742</v>
      </c>
      <c r="Q24" s="8">
        <v>14948660</v>
      </c>
      <c r="R24" s="8">
        <v>48195650</v>
      </c>
      <c r="S24" s="8"/>
      <c r="T24" s="8"/>
      <c r="U24" s="8"/>
      <c r="V24" s="8"/>
      <c r="W24" s="8">
        <v>143973630</v>
      </c>
      <c r="X24" s="8">
        <v>151979354</v>
      </c>
      <c r="Y24" s="8">
        <v>-8005724</v>
      </c>
      <c r="Z24" s="2">
        <v>-5.27</v>
      </c>
      <c r="AA24" s="6">
        <v>205967531</v>
      </c>
    </row>
    <row r="25" spans="1:27" ht="13.5">
      <c r="A25" s="25" t="s">
        <v>49</v>
      </c>
      <c r="B25" s="24"/>
      <c r="C25" s="6">
        <v>10537991</v>
      </c>
      <c r="D25" s="6"/>
      <c r="E25" s="7">
        <v>11250120</v>
      </c>
      <c r="F25" s="8">
        <v>11226107</v>
      </c>
      <c r="G25" s="8">
        <v>887371</v>
      </c>
      <c r="H25" s="8">
        <v>887371</v>
      </c>
      <c r="I25" s="8">
        <v>887371</v>
      </c>
      <c r="J25" s="8">
        <v>2662113</v>
      </c>
      <c r="K25" s="8">
        <v>887371</v>
      </c>
      <c r="L25" s="8">
        <v>887371</v>
      </c>
      <c r="M25" s="8">
        <v>887371</v>
      </c>
      <c r="N25" s="8">
        <v>2662113</v>
      </c>
      <c r="O25" s="8">
        <v>887371</v>
      </c>
      <c r="P25" s="8">
        <v>887370</v>
      </c>
      <c r="Q25" s="8">
        <v>887370</v>
      </c>
      <c r="R25" s="8">
        <v>2662111</v>
      </c>
      <c r="S25" s="8"/>
      <c r="T25" s="8"/>
      <c r="U25" s="8"/>
      <c r="V25" s="8"/>
      <c r="W25" s="8">
        <v>7986337</v>
      </c>
      <c r="X25" s="8">
        <v>8217401</v>
      </c>
      <c r="Y25" s="8">
        <v>-231064</v>
      </c>
      <c r="Z25" s="2">
        <v>-2.81</v>
      </c>
      <c r="AA25" s="6">
        <v>11226107</v>
      </c>
    </row>
    <row r="26" spans="1:27" ht="13.5">
      <c r="A26" s="25" t="s">
        <v>50</v>
      </c>
      <c r="B26" s="24"/>
      <c r="C26" s="6">
        <v>21524163</v>
      </c>
      <c r="D26" s="6"/>
      <c r="E26" s="7">
        <v>14877370</v>
      </c>
      <c r="F26" s="8">
        <v>14877370</v>
      </c>
      <c r="G26" s="8"/>
      <c r="H26" s="8"/>
      <c r="I26" s="8"/>
      <c r="J26" s="8"/>
      <c r="K26" s="8"/>
      <c r="L26" s="8"/>
      <c r="M26" s="8">
        <v>7824</v>
      </c>
      <c r="N26" s="8">
        <v>7824</v>
      </c>
      <c r="O26" s="8">
        <v>56166</v>
      </c>
      <c r="P26" s="8"/>
      <c r="Q26" s="8"/>
      <c r="R26" s="8">
        <v>56166</v>
      </c>
      <c r="S26" s="8"/>
      <c r="T26" s="8"/>
      <c r="U26" s="8"/>
      <c r="V26" s="8"/>
      <c r="W26" s="8">
        <v>63990</v>
      </c>
      <c r="X26" s="8">
        <v>5989342</v>
      </c>
      <c r="Y26" s="8">
        <v>-5925352</v>
      </c>
      <c r="Z26" s="2">
        <v>-98.93</v>
      </c>
      <c r="AA26" s="6">
        <v>14877370</v>
      </c>
    </row>
    <row r="27" spans="1:27" ht="13.5">
      <c r="A27" s="25" t="s">
        <v>51</v>
      </c>
      <c r="B27" s="24"/>
      <c r="C27" s="6">
        <v>25125696</v>
      </c>
      <c r="D27" s="6"/>
      <c r="E27" s="7">
        <v>25081480</v>
      </c>
      <c r="F27" s="8">
        <v>29460541</v>
      </c>
      <c r="G27" s="8"/>
      <c r="H27" s="8"/>
      <c r="I27" s="8"/>
      <c r="J27" s="8"/>
      <c r="K27" s="8"/>
      <c r="L27" s="8">
        <v>11777909</v>
      </c>
      <c r="M27" s="8">
        <v>2386351</v>
      </c>
      <c r="N27" s="8">
        <v>14164260</v>
      </c>
      <c r="O27" s="8">
        <v>2386349</v>
      </c>
      <c r="P27" s="8">
        <v>2289887</v>
      </c>
      <c r="Q27" s="8">
        <v>2404672</v>
      </c>
      <c r="R27" s="8">
        <v>7080908</v>
      </c>
      <c r="S27" s="8"/>
      <c r="T27" s="8"/>
      <c r="U27" s="8"/>
      <c r="V27" s="8"/>
      <c r="W27" s="8">
        <v>21245168</v>
      </c>
      <c r="X27" s="8">
        <v>21714583</v>
      </c>
      <c r="Y27" s="8">
        <v>-469415</v>
      </c>
      <c r="Z27" s="2">
        <v>-2.16</v>
      </c>
      <c r="AA27" s="6">
        <v>29460541</v>
      </c>
    </row>
    <row r="28" spans="1:27" ht="13.5">
      <c r="A28" s="25" t="s">
        <v>52</v>
      </c>
      <c r="B28" s="24"/>
      <c r="C28" s="6">
        <v>6341848</v>
      </c>
      <c r="D28" s="6"/>
      <c r="E28" s="7">
        <v>4133370</v>
      </c>
      <c r="F28" s="8">
        <v>4244086</v>
      </c>
      <c r="G28" s="8">
        <v>116235</v>
      </c>
      <c r="H28" s="8">
        <v>121929</v>
      </c>
      <c r="I28" s="8">
        <v>952561</v>
      </c>
      <c r="J28" s="8">
        <v>1190725</v>
      </c>
      <c r="K28" s="8">
        <v>182795</v>
      </c>
      <c r="L28" s="8">
        <v>175449</v>
      </c>
      <c r="M28" s="8">
        <v>667240</v>
      </c>
      <c r="N28" s="8">
        <v>1025484</v>
      </c>
      <c r="O28" s="8">
        <v>187936</v>
      </c>
      <c r="P28" s="8">
        <v>176048</v>
      </c>
      <c r="Q28" s="8">
        <v>578553</v>
      </c>
      <c r="R28" s="8">
        <v>942537</v>
      </c>
      <c r="S28" s="8"/>
      <c r="T28" s="8"/>
      <c r="U28" s="8"/>
      <c r="V28" s="8"/>
      <c r="W28" s="8">
        <v>3158746</v>
      </c>
      <c r="X28" s="8">
        <v>3140122</v>
      </c>
      <c r="Y28" s="8">
        <v>18624</v>
      </c>
      <c r="Z28" s="2">
        <v>0.59</v>
      </c>
      <c r="AA28" s="6">
        <v>4244086</v>
      </c>
    </row>
    <row r="29" spans="1:27" ht="13.5">
      <c r="A29" s="25" t="s">
        <v>53</v>
      </c>
      <c r="B29" s="24"/>
      <c r="C29" s="6">
        <v>292999544</v>
      </c>
      <c r="D29" s="6"/>
      <c r="E29" s="7">
        <v>334827658</v>
      </c>
      <c r="F29" s="8">
        <v>334827658</v>
      </c>
      <c r="G29" s="8">
        <v>36264786</v>
      </c>
      <c r="H29" s="8">
        <v>35171149</v>
      </c>
      <c r="I29" s="8">
        <v>22032918</v>
      </c>
      <c r="J29" s="8">
        <v>93468853</v>
      </c>
      <c r="K29" s="8">
        <v>24197879</v>
      </c>
      <c r="L29" s="8">
        <v>26116977</v>
      </c>
      <c r="M29" s="8">
        <v>26846228</v>
      </c>
      <c r="N29" s="8">
        <v>77161084</v>
      </c>
      <c r="O29" s="8">
        <v>30216971</v>
      </c>
      <c r="P29" s="8">
        <v>31288724</v>
      </c>
      <c r="Q29" s="8">
        <v>247280</v>
      </c>
      <c r="R29" s="8">
        <v>61752975</v>
      </c>
      <c r="S29" s="8"/>
      <c r="T29" s="8"/>
      <c r="U29" s="8"/>
      <c r="V29" s="8"/>
      <c r="W29" s="8">
        <v>232382912</v>
      </c>
      <c r="X29" s="8">
        <v>254439208</v>
      </c>
      <c r="Y29" s="8">
        <v>-22056296</v>
      </c>
      <c r="Z29" s="2">
        <v>-8.67</v>
      </c>
      <c r="AA29" s="6">
        <v>334827658</v>
      </c>
    </row>
    <row r="30" spans="1:27" ht="13.5">
      <c r="A30" s="25" t="s">
        <v>54</v>
      </c>
      <c r="B30" s="24"/>
      <c r="C30" s="6">
        <v>18212975</v>
      </c>
      <c r="D30" s="6"/>
      <c r="E30" s="7">
        <v>22602240</v>
      </c>
      <c r="F30" s="8">
        <v>21986745</v>
      </c>
      <c r="G30" s="8">
        <v>617054</v>
      </c>
      <c r="H30" s="8">
        <v>1176156</v>
      </c>
      <c r="I30" s="8">
        <v>2230890</v>
      </c>
      <c r="J30" s="8">
        <v>4024100</v>
      </c>
      <c r="K30" s="8">
        <v>1052781</v>
      </c>
      <c r="L30" s="8">
        <v>868757</v>
      </c>
      <c r="M30" s="8">
        <v>1527995</v>
      </c>
      <c r="N30" s="8">
        <v>3449533</v>
      </c>
      <c r="O30" s="8">
        <v>1456309</v>
      </c>
      <c r="P30" s="8">
        <v>1474051</v>
      </c>
      <c r="Q30" s="8">
        <v>1160093</v>
      </c>
      <c r="R30" s="8">
        <v>4090453</v>
      </c>
      <c r="S30" s="8"/>
      <c r="T30" s="8"/>
      <c r="U30" s="8"/>
      <c r="V30" s="8"/>
      <c r="W30" s="8">
        <v>11564086</v>
      </c>
      <c r="X30" s="8">
        <v>14150367</v>
      </c>
      <c r="Y30" s="8">
        <v>-2586281</v>
      </c>
      <c r="Z30" s="2">
        <v>-18.28</v>
      </c>
      <c r="AA30" s="6">
        <v>21986745</v>
      </c>
    </row>
    <row r="31" spans="1:27" ht="13.5">
      <c r="A31" s="25" t="s">
        <v>55</v>
      </c>
      <c r="B31" s="24"/>
      <c r="C31" s="6">
        <v>23462326</v>
      </c>
      <c r="D31" s="6"/>
      <c r="E31" s="7">
        <v>67419870</v>
      </c>
      <c r="F31" s="8">
        <v>67460434</v>
      </c>
      <c r="G31" s="8">
        <v>385561</v>
      </c>
      <c r="H31" s="8">
        <v>3730799</v>
      </c>
      <c r="I31" s="8">
        <v>3881238</v>
      </c>
      <c r="J31" s="8">
        <v>7997598</v>
      </c>
      <c r="K31" s="8">
        <v>3989381</v>
      </c>
      <c r="L31" s="8">
        <v>2829018</v>
      </c>
      <c r="M31" s="8">
        <v>4178130</v>
      </c>
      <c r="N31" s="8">
        <v>10996529</v>
      </c>
      <c r="O31" s="8">
        <v>7993805</v>
      </c>
      <c r="P31" s="8">
        <v>3575037</v>
      </c>
      <c r="Q31" s="8">
        <v>5031967</v>
      </c>
      <c r="R31" s="8">
        <v>16600809</v>
      </c>
      <c r="S31" s="8"/>
      <c r="T31" s="8"/>
      <c r="U31" s="8"/>
      <c r="V31" s="8"/>
      <c r="W31" s="8">
        <v>35594936</v>
      </c>
      <c r="X31" s="8">
        <v>40391299</v>
      </c>
      <c r="Y31" s="8">
        <v>-4796363</v>
      </c>
      <c r="Z31" s="2">
        <v>-11.87</v>
      </c>
      <c r="AA31" s="6">
        <v>67460434</v>
      </c>
    </row>
    <row r="32" spans="1:27" ht="13.5">
      <c r="A32" s="25" t="s">
        <v>43</v>
      </c>
      <c r="B32" s="24"/>
      <c r="C32" s="6">
        <v>1765020</v>
      </c>
      <c r="D32" s="6"/>
      <c r="E32" s="7">
        <v>3104000</v>
      </c>
      <c r="F32" s="8">
        <v>3824002</v>
      </c>
      <c r="G32" s="8">
        <v>610000</v>
      </c>
      <c r="H32" s="8">
        <v>35154</v>
      </c>
      <c r="I32" s="8">
        <v>394114</v>
      </c>
      <c r="J32" s="8">
        <v>1039268</v>
      </c>
      <c r="K32" s="8">
        <v>131754</v>
      </c>
      <c r="L32" s="8">
        <v>110679</v>
      </c>
      <c r="M32" s="8">
        <v>40000</v>
      </c>
      <c r="N32" s="8">
        <v>282433</v>
      </c>
      <c r="O32" s="8">
        <v>202301</v>
      </c>
      <c r="P32" s="8">
        <v>116535</v>
      </c>
      <c r="Q32" s="8">
        <v>144247</v>
      </c>
      <c r="R32" s="8">
        <v>463083</v>
      </c>
      <c r="S32" s="8"/>
      <c r="T32" s="8"/>
      <c r="U32" s="8"/>
      <c r="V32" s="8"/>
      <c r="W32" s="8">
        <v>1784784</v>
      </c>
      <c r="X32" s="8">
        <v>2444002</v>
      </c>
      <c r="Y32" s="8">
        <v>-659218</v>
      </c>
      <c r="Z32" s="2">
        <v>-26.97</v>
      </c>
      <c r="AA32" s="6">
        <v>3824002</v>
      </c>
    </row>
    <row r="33" spans="1:27" ht="13.5">
      <c r="A33" s="25" t="s">
        <v>56</v>
      </c>
      <c r="B33" s="24"/>
      <c r="C33" s="6">
        <v>35467968</v>
      </c>
      <c r="D33" s="6"/>
      <c r="E33" s="7">
        <v>47694850</v>
      </c>
      <c r="F33" s="8">
        <v>51759264</v>
      </c>
      <c r="G33" s="8">
        <v>2810007</v>
      </c>
      <c r="H33" s="8">
        <v>2749468</v>
      </c>
      <c r="I33" s="8">
        <v>6023763</v>
      </c>
      <c r="J33" s="8">
        <v>11583238</v>
      </c>
      <c r="K33" s="8">
        <v>2553652</v>
      </c>
      <c r="L33" s="8">
        <v>3511146</v>
      </c>
      <c r="M33" s="8">
        <v>2997024</v>
      </c>
      <c r="N33" s="8">
        <v>9061822</v>
      </c>
      <c r="O33" s="8">
        <v>2092805</v>
      </c>
      <c r="P33" s="8">
        <v>1504872</v>
      </c>
      <c r="Q33" s="8">
        <v>2477878</v>
      </c>
      <c r="R33" s="8">
        <v>6075555</v>
      </c>
      <c r="S33" s="8"/>
      <c r="T33" s="8"/>
      <c r="U33" s="8"/>
      <c r="V33" s="8"/>
      <c r="W33" s="8">
        <v>26720615</v>
      </c>
      <c r="X33" s="8">
        <v>34346046</v>
      </c>
      <c r="Y33" s="8">
        <v>-7625431</v>
      </c>
      <c r="Z33" s="2">
        <v>-22.2</v>
      </c>
      <c r="AA33" s="6">
        <v>51759264</v>
      </c>
    </row>
    <row r="34" spans="1:27" ht="13.5">
      <c r="A34" s="23" t="s">
        <v>57</v>
      </c>
      <c r="B34" s="29"/>
      <c r="C34" s="6">
        <v>114768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619049726</v>
      </c>
      <c r="D35" s="33">
        <f>SUM(D24:D34)</f>
        <v>0</v>
      </c>
      <c r="E35" s="34">
        <f t="shared" si="1"/>
        <v>740979928</v>
      </c>
      <c r="F35" s="35">
        <f t="shared" si="1"/>
        <v>745633738</v>
      </c>
      <c r="G35" s="35">
        <f t="shared" si="1"/>
        <v>55127110</v>
      </c>
      <c r="H35" s="35">
        <f t="shared" si="1"/>
        <v>58225239</v>
      </c>
      <c r="I35" s="35">
        <f t="shared" si="1"/>
        <v>58521119</v>
      </c>
      <c r="J35" s="35">
        <f t="shared" si="1"/>
        <v>171873468</v>
      </c>
      <c r="K35" s="35">
        <f t="shared" si="1"/>
        <v>49387428</v>
      </c>
      <c r="L35" s="35">
        <f t="shared" si="1"/>
        <v>63986655</v>
      </c>
      <c r="M35" s="35">
        <f t="shared" si="1"/>
        <v>51307406</v>
      </c>
      <c r="N35" s="35">
        <f t="shared" si="1"/>
        <v>164681489</v>
      </c>
      <c r="O35" s="35">
        <f t="shared" si="1"/>
        <v>61049261</v>
      </c>
      <c r="P35" s="35">
        <f t="shared" si="1"/>
        <v>58990266</v>
      </c>
      <c r="Q35" s="35">
        <f t="shared" si="1"/>
        <v>27880720</v>
      </c>
      <c r="R35" s="35">
        <f t="shared" si="1"/>
        <v>147920247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484475204</v>
      </c>
      <c r="X35" s="35">
        <f t="shared" si="1"/>
        <v>536811724</v>
      </c>
      <c r="Y35" s="35">
        <f t="shared" si="1"/>
        <v>-52336520</v>
      </c>
      <c r="Z35" s="36">
        <f>+IF(X35&lt;&gt;0,+(Y35/X35)*100,0)</f>
        <v>-9.749511357542556</v>
      </c>
      <c r="AA35" s="33">
        <f>SUM(AA24:AA34)</f>
        <v>745633738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24877481</v>
      </c>
      <c r="D37" s="46">
        <f>+D21-D35</f>
        <v>0</v>
      </c>
      <c r="E37" s="47">
        <f t="shared" si="2"/>
        <v>-3438518</v>
      </c>
      <c r="F37" s="48">
        <f t="shared" si="2"/>
        <v>-40318155</v>
      </c>
      <c r="G37" s="48">
        <f t="shared" si="2"/>
        <v>76335380</v>
      </c>
      <c r="H37" s="48">
        <f t="shared" si="2"/>
        <v>-21641333</v>
      </c>
      <c r="I37" s="48">
        <f t="shared" si="2"/>
        <v>-13930948</v>
      </c>
      <c r="J37" s="48">
        <f t="shared" si="2"/>
        <v>40763099</v>
      </c>
      <c r="K37" s="48">
        <f t="shared" si="2"/>
        <v>-6733082</v>
      </c>
      <c r="L37" s="48">
        <f t="shared" si="2"/>
        <v>-19669590</v>
      </c>
      <c r="M37" s="48">
        <f t="shared" si="2"/>
        <v>21639118</v>
      </c>
      <c r="N37" s="48">
        <f t="shared" si="2"/>
        <v>-4763554</v>
      </c>
      <c r="O37" s="48">
        <f t="shared" si="2"/>
        <v>-8128168</v>
      </c>
      <c r="P37" s="48">
        <f t="shared" si="2"/>
        <v>-1616774</v>
      </c>
      <c r="Q37" s="48">
        <f t="shared" si="2"/>
        <v>46441534</v>
      </c>
      <c r="R37" s="48">
        <f t="shared" si="2"/>
        <v>36696592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72696137</v>
      </c>
      <c r="X37" s="48">
        <f>IF(F21=F35,0,X21-X35)</f>
        <v>609597</v>
      </c>
      <c r="Y37" s="48">
        <f t="shared" si="2"/>
        <v>72086540</v>
      </c>
      <c r="Z37" s="49">
        <f>+IF(X37&lt;&gt;0,+(Y37/X37)*100,0)</f>
        <v>11825.27801153877</v>
      </c>
      <c r="AA37" s="46">
        <f>+AA21-AA35</f>
        <v>-40318155</v>
      </c>
    </row>
    <row r="38" spans="1:27" ht="22.5" customHeight="1">
      <c r="A38" s="50" t="s">
        <v>60</v>
      </c>
      <c r="B38" s="29"/>
      <c r="C38" s="6">
        <v>56306599</v>
      </c>
      <c r="D38" s="6"/>
      <c r="E38" s="7">
        <v>32659130</v>
      </c>
      <c r="F38" s="8">
        <v>32253894</v>
      </c>
      <c r="G38" s="8">
        <v>1942616</v>
      </c>
      <c r="H38" s="8">
        <v>348970</v>
      </c>
      <c r="I38" s="8">
        <v>46233</v>
      </c>
      <c r="J38" s="8">
        <v>2337819</v>
      </c>
      <c r="K38" s="8">
        <v>793100</v>
      </c>
      <c r="L38" s="8">
        <v>2776659</v>
      </c>
      <c r="M38" s="8">
        <v>1120378</v>
      </c>
      <c r="N38" s="8">
        <v>4690137</v>
      </c>
      <c r="O38" s="8">
        <v>434783</v>
      </c>
      <c r="P38" s="8">
        <v>2061345</v>
      </c>
      <c r="Q38" s="8"/>
      <c r="R38" s="8">
        <v>2496128</v>
      </c>
      <c r="S38" s="8"/>
      <c r="T38" s="8"/>
      <c r="U38" s="8"/>
      <c r="V38" s="8"/>
      <c r="W38" s="8">
        <v>9524084</v>
      </c>
      <c r="X38" s="8">
        <v>17379201</v>
      </c>
      <c r="Y38" s="8">
        <v>-7855117</v>
      </c>
      <c r="Z38" s="2">
        <v>-45.2</v>
      </c>
      <c r="AA38" s="6">
        <v>32253894</v>
      </c>
    </row>
    <row r="39" spans="1:27" ht="57" customHeight="1">
      <c r="A39" s="50" t="s">
        <v>61</v>
      </c>
      <c r="B39" s="29"/>
      <c r="C39" s="28">
        <v>17107336</v>
      </c>
      <c r="D39" s="28"/>
      <c r="E39" s="7">
        <v>3952350</v>
      </c>
      <c r="F39" s="26">
        <v>4194318</v>
      </c>
      <c r="G39" s="26">
        <v>413172</v>
      </c>
      <c r="H39" s="26">
        <v>8802</v>
      </c>
      <c r="I39" s="26">
        <v>15877</v>
      </c>
      <c r="J39" s="26">
        <v>437851</v>
      </c>
      <c r="K39" s="26">
        <v>42572</v>
      </c>
      <c r="L39" s="26">
        <v>44493</v>
      </c>
      <c r="M39" s="26">
        <v>22786</v>
      </c>
      <c r="N39" s="26">
        <v>109851</v>
      </c>
      <c r="O39" s="26">
        <v>26166</v>
      </c>
      <c r="P39" s="26">
        <v>47630</v>
      </c>
      <c r="Q39" s="26"/>
      <c r="R39" s="26">
        <v>73796</v>
      </c>
      <c r="S39" s="26"/>
      <c r="T39" s="26"/>
      <c r="U39" s="26"/>
      <c r="V39" s="26"/>
      <c r="W39" s="26">
        <v>621498</v>
      </c>
      <c r="X39" s="26">
        <v>2022048</v>
      </c>
      <c r="Y39" s="26">
        <v>-1400550</v>
      </c>
      <c r="Z39" s="27">
        <v>-69.26</v>
      </c>
      <c r="AA39" s="28">
        <v>4194318</v>
      </c>
    </row>
    <row r="40" spans="1:27" ht="13.5">
      <c r="A40" s="23" t="s">
        <v>62</v>
      </c>
      <c r="B40" s="29"/>
      <c r="C40" s="51"/>
      <c r="D40" s="51"/>
      <c r="E40" s="7"/>
      <c r="F40" s="8">
        <v>1522115</v>
      </c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>
        <v>608846</v>
      </c>
      <c r="Y40" s="52">
        <v>-608846</v>
      </c>
      <c r="Z40" s="53">
        <v>-100</v>
      </c>
      <c r="AA40" s="54">
        <v>1522115</v>
      </c>
    </row>
    <row r="41" spans="1:27" ht="24.75" customHeight="1">
      <c r="A41" s="55" t="s">
        <v>63</v>
      </c>
      <c r="B41" s="29"/>
      <c r="C41" s="56">
        <f aca="true" t="shared" si="3" ref="C41:Y41">SUM(C37:C40)</f>
        <v>98291416</v>
      </c>
      <c r="D41" s="56">
        <f>SUM(D37:D40)</f>
        <v>0</v>
      </c>
      <c r="E41" s="57">
        <f t="shared" si="3"/>
        <v>33172962</v>
      </c>
      <c r="F41" s="58">
        <f t="shared" si="3"/>
        <v>-2347828</v>
      </c>
      <c r="G41" s="58">
        <f t="shared" si="3"/>
        <v>78691168</v>
      </c>
      <c r="H41" s="58">
        <f t="shared" si="3"/>
        <v>-21283561</v>
      </c>
      <c r="I41" s="58">
        <f t="shared" si="3"/>
        <v>-13868838</v>
      </c>
      <c r="J41" s="58">
        <f t="shared" si="3"/>
        <v>43538769</v>
      </c>
      <c r="K41" s="58">
        <f t="shared" si="3"/>
        <v>-5897410</v>
      </c>
      <c r="L41" s="58">
        <f t="shared" si="3"/>
        <v>-16848438</v>
      </c>
      <c r="M41" s="58">
        <f t="shared" si="3"/>
        <v>22782282</v>
      </c>
      <c r="N41" s="58">
        <f t="shared" si="3"/>
        <v>36434</v>
      </c>
      <c r="O41" s="58">
        <f t="shared" si="3"/>
        <v>-7667219</v>
      </c>
      <c r="P41" s="58">
        <f t="shared" si="3"/>
        <v>492201</v>
      </c>
      <c r="Q41" s="58">
        <f t="shared" si="3"/>
        <v>46441534</v>
      </c>
      <c r="R41" s="58">
        <f t="shared" si="3"/>
        <v>39266516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82841719</v>
      </c>
      <c r="X41" s="58">
        <f t="shared" si="3"/>
        <v>20619692</v>
      </c>
      <c r="Y41" s="58">
        <f t="shared" si="3"/>
        <v>62222027</v>
      </c>
      <c r="Z41" s="59">
        <f>+IF(X41&lt;&gt;0,+(Y41/X41)*100,0)</f>
        <v>301.76021542901805</v>
      </c>
      <c r="AA41" s="56">
        <f>SUM(AA37:AA40)</f>
        <v>-2347828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98291416</v>
      </c>
      <c r="D43" s="64">
        <f>+D41-D42</f>
        <v>0</v>
      </c>
      <c r="E43" s="65">
        <f t="shared" si="4"/>
        <v>33172962</v>
      </c>
      <c r="F43" s="66">
        <f t="shared" si="4"/>
        <v>-2347828</v>
      </c>
      <c r="G43" s="66">
        <f t="shared" si="4"/>
        <v>78691168</v>
      </c>
      <c r="H43" s="66">
        <f t="shared" si="4"/>
        <v>-21283561</v>
      </c>
      <c r="I43" s="66">
        <f t="shared" si="4"/>
        <v>-13868838</v>
      </c>
      <c r="J43" s="66">
        <f t="shared" si="4"/>
        <v>43538769</v>
      </c>
      <c r="K43" s="66">
        <f t="shared" si="4"/>
        <v>-5897410</v>
      </c>
      <c r="L43" s="66">
        <f t="shared" si="4"/>
        <v>-16848438</v>
      </c>
      <c r="M43" s="66">
        <f t="shared" si="4"/>
        <v>22782282</v>
      </c>
      <c r="N43" s="66">
        <f t="shared" si="4"/>
        <v>36434</v>
      </c>
      <c r="O43" s="66">
        <f t="shared" si="4"/>
        <v>-7667219</v>
      </c>
      <c r="P43" s="66">
        <f t="shared" si="4"/>
        <v>492201</v>
      </c>
      <c r="Q43" s="66">
        <f t="shared" si="4"/>
        <v>46441534</v>
      </c>
      <c r="R43" s="66">
        <f t="shared" si="4"/>
        <v>39266516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82841719</v>
      </c>
      <c r="X43" s="66">
        <f t="shared" si="4"/>
        <v>20619692</v>
      </c>
      <c r="Y43" s="66">
        <f t="shared" si="4"/>
        <v>62222027</v>
      </c>
      <c r="Z43" s="67">
        <f>+IF(X43&lt;&gt;0,+(Y43/X43)*100,0)</f>
        <v>301.76021542901805</v>
      </c>
      <c r="AA43" s="64">
        <f>+AA41-AA42</f>
        <v>-2347828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98291416</v>
      </c>
      <c r="D45" s="56">
        <f>SUM(D43:D44)</f>
        <v>0</v>
      </c>
      <c r="E45" s="57">
        <f t="shared" si="5"/>
        <v>33172962</v>
      </c>
      <c r="F45" s="58">
        <f t="shared" si="5"/>
        <v>-2347828</v>
      </c>
      <c r="G45" s="58">
        <f t="shared" si="5"/>
        <v>78691168</v>
      </c>
      <c r="H45" s="58">
        <f t="shared" si="5"/>
        <v>-21283561</v>
      </c>
      <c r="I45" s="58">
        <f t="shared" si="5"/>
        <v>-13868838</v>
      </c>
      <c r="J45" s="58">
        <f t="shared" si="5"/>
        <v>43538769</v>
      </c>
      <c r="K45" s="58">
        <f t="shared" si="5"/>
        <v>-5897410</v>
      </c>
      <c r="L45" s="58">
        <f t="shared" si="5"/>
        <v>-16848438</v>
      </c>
      <c r="M45" s="58">
        <f t="shared" si="5"/>
        <v>22782282</v>
      </c>
      <c r="N45" s="58">
        <f t="shared" si="5"/>
        <v>36434</v>
      </c>
      <c r="O45" s="58">
        <f t="shared" si="5"/>
        <v>-7667219</v>
      </c>
      <c r="P45" s="58">
        <f t="shared" si="5"/>
        <v>492201</v>
      </c>
      <c r="Q45" s="58">
        <f t="shared" si="5"/>
        <v>46441534</v>
      </c>
      <c r="R45" s="58">
        <f t="shared" si="5"/>
        <v>39266516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82841719</v>
      </c>
      <c r="X45" s="58">
        <f t="shared" si="5"/>
        <v>20619692</v>
      </c>
      <c r="Y45" s="58">
        <f t="shared" si="5"/>
        <v>62222027</v>
      </c>
      <c r="Z45" s="59">
        <f>+IF(X45&lt;&gt;0,+(Y45/X45)*100,0)</f>
        <v>301.76021542901805</v>
      </c>
      <c r="AA45" s="56">
        <f>SUM(AA43:AA44)</f>
        <v>-2347828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98291416</v>
      </c>
      <c r="D47" s="71">
        <f>SUM(D45:D46)</f>
        <v>0</v>
      </c>
      <c r="E47" s="72">
        <f t="shared" si="6"/>
        <v>33172962</v>
      </c>
      <c r="F47" s="73">
        <f t="shared" si="6"/>
        <v>-2347828</v>
      </c>
      <c r="G47" s="73">
        <f t="shared" si="6"/>
        <v>78691168</v>
      </c>
      <c r="H47" s="74">
        <f t="shared" si="6"/>
        <v>-21283561</v>
      </c>
      <c r="I47" s="74">
        <f t="shared" si="6"/>
        <v>-13868838</v>
      </c>
      <c r="J47" s="74">
        <f t="shared" si="6"/>
        <v>43538769</v>
      </c>
      <c r="K47" s="74">
        <f t="shared" si="6"/>
        <v>-5897410</v>
      </c>
      <c r="L47" s="74">
        <f t="shared" si="6"/>
        <v>-16848438</v>
      </c>
      <c r="M47" s="73">
        <f t="shared" si="6"/>
        <v>22782282</v>
      </c>
      <c r="N47" s="73">
        <f t="shared" si="6"/>
        <v>36434</v>
      </c>
      <c r="O47" s="74">
        <f t="shared" si="6"/>
        <v>-7667219</v>
      </c>
      <c r="P47" s="74">
        <f t="shared" si="6"/>
        <v>492201</v>
      </c>
      <c r="Q47" s="74">
        <f t="shared" si="6"/>
        <v>46441534</v>
      </c>
      <c r="R47" s="74">
        <f t="shared" si="6"/>
        <v>39266516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82841719</v>
      </c>
      <c r="X47" s="74">
        <f t="shared" si="6"/>
        <v>20619692</v>
      </c>
      <c r="Y47" s="74">
        <f t="shared" si="6"/>
        <v>62222027</v>
      </c>
      <c r="Z47" s="75">
        <f>+IF(X47&lt;&gt;0,+(Y47/X47)*100,0)</f>
        <v>301.76021542901805</v>
      </c>
      <c r="AA47" s="76">
        <f>SUM(AA45:AA46)</f>
        <v>-2347828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81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100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2"/>
      <c r="AA5" s="6"/>
    </row>
    <row r="6" spans="1:27" ht="13.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/>
      <c r="D9" s="6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2"/>
      <c r="AA9" s="6"/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248345</v>
      </c>
      <c r="D11" s="6"/>
      <c r="E11" s="7">
        <v>131000</v>
      </c>
      <c r="F11" s="8">
        <v>240000</v>
      </c>
      <c r="G11" s="8">
        <v>20797</v>
      </c>
      <c r="H11" s="8">
        <v>3421</v>
      </c>
      <c r="I11" s="8">
        <v>3219</v>
      </c>
      <c r="J11" s="8">
        <v>27437</v>
      </c>
      <c r="K11" s="8">
        <v>8438</v>
      </c>
      <c r="L11" s="8">
        <v>66026</v>
      </c>
      <c r="M11" s="8">
        <v>17929</v>
      </c>
      <c r="N11" s="8">
        <v>92393</v>
      </c>
      <c r="O11" s="8">
        <v>17578</v>
      </c>
      <c r="P11" s="8">
        <v>22814</v>
      </c>
      <c r="Q11" s="8">
        <v>17578</v>
      </c>
      <c r="R11" s="8">
        <v>57970</v>
      </c>
      <c r="S11" s="8"/>
      <c r="T11" s="8"/>
      <c r="U11" s="8"/>
      <c r="V11" s="8"/>
      <c r="W11" s="8">
        <v>177800</v>
      </c>
      <c r="X11" s="8">
        <v>178332</v>
      </c>
      <c r="Y11" s="8">
        <v>-532</v>
      </c>
      <c r="Z11" s="2">
        <v>-0.3</v>
      </c>
      <c r="AA11" s="6">
        <v>240000</v>
      </c>
    </row>
    <row r="12" spans="1:27" ht="13.5">
      <c r="A12" s="25" t="s">
        <v>37</v>
      </c>
      <c r="B12" s="29"/>
      <c r="C12" s="6">
        <v>54293664</v>
      </c>
      <c r="D12" s="6"/>
      <c r="E12" s="7">
        <v>56000000</v>
      </c>
      <c r="F12" s="8">
        <v>56500000</v>
      </c>
      <c r="G12" s="8">
        <v>262931</v>
      </c>
      <c r="H12" s="8">
        <v>1399271</v>
      </c>
      <c r="I12" s="8">
        <v>1120753</v>
      </c>
      <c r="J12" s="8">
        <v>2782955</v>
      </c>
      <c r="K12" s="8">
        <v>1124705</v>
      </c>
      <c r="L12" s="8">
        <v>2560933</v>
      </c>
      <c r="M12" s="8">
        <v>678408</v>
      </c>
      <c r="N12" s="8">
        <v>4364046</v>
      </c>
      <c r="O12" s="8">
        <v>1786080</v>
      </c>
      <c r="P12" s="8">
        <v>4226765</v>
      </c>
      <c r="Q12" s="8">
        <v>3876406</v>
      </c>
      <c r="R12" s="8">
        <v>9889251</v>
      </c>
      <c r="S12" s="8"/>
      <c r="T12" s="8"/>
      <c r="U12" s="8"/>
      <c r="V12" s="8"/>
      <c r="W12" s="8">
        <v>17036252</v>
      </c>
      <c r="X12" s="8">
        <v>18004375</v>
      </c>
      <c r="Y12" s="8">
        <v>-968123</v>
      </c>
      <c r="Z12" s="2">
        <v>-5.38</v>
      </c>
      <c r="AA12" s="6">
        <v>56500000</v>
      </c>
    </row>
    <row r="13" spans="1:27" ht="13.5">
      <c r="A13" s="23" t="s">
        <v>38</v>
      </c>
      <c r="B13" s="29"/>
      <c r="C13" s="6"/>
      <c r="D13" s="6"/>
      <c r="E13" s="7"/>
      <c r="F13" s="8"/>
      <c r="G13" s="8"/>
      <c r="H13" s="8"/>
      <c r="I13" s="8"/>
      <c r="J13" s="8"/>
      <c r="K13" s="8"/>
      <c r="L13" s="8"/>
      <c r="M13" s="8">
        <v>1850</v>
      </c>
      <c r="N13" s="8">
        <v>1850</v>
      </c>
      <c r="O13" s="8">
        <v>-1850</v>
      </c>
      <c r="P13" s="8"/>
      <c r="Q13" s="8"/>
      <c r="R13" s="8">
        <v>-1850</v>
      </c>
      <c r="S13" s="8"/>
      <c r="T13" s="8"/>
      <c r="U13" s="8"/>
      <c r="V13" s="8"/>
      <c r="W13" s="8"/>
      <c r="X13" s="8"/>
      <c r="Y13" s="8"/>
      <c r="Z13" s="2"/>
      <c r="AA13" s="6"/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/>
      <c r="D15" s="6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2"/>
      <c r="AA15" s="6"/>
    </row>
    <row r="16" spans="1:27" ht="13.5">
      <c r="A16" s="23" t="s">
        <v>41</v>
      </c>
      <c r="B16" s="29"/>
      <c r="C16" s="6">
        <v>574597</v>
      </c>
      <c r="D16" s="6"/>
      <c r="E16" s="7">
        <v>250000</v>
      </c>
      <c r="F16" s="8">
        <v>290000</v>
      </c>
      <c r="G16" s="8">
        <v>12355</v>
      </c>
      <c r="H16" s="8">
        <v>35412</v>
      </c>
      <c r="I16" s="8">
        <v>107540</v>
      </c>
      <c r="J16" s="8">
        <v>155307</v>
      </c>
      <c r="K16" s="8">
        <v>29739</v>
      </c>
      <c r="L16" s="8">
        <v>52424</v>
      </c>
      <c r="M16" s="8">
        <v>28383</v>
      </c>
      <c r="N16" s="8">
        <v>110546</v>
      </c>
      <c r="O16" s="8">
        <v>62115</v>
      </c>
      <c r="P16" s="8">
        <v>29384</v>
      </c>
      <c r="Q16" s="8">
        <v>62449</v>
      </c>
      <c r="R16" s="8">
        <v>153948</v>
      </c>
      <c r="S16" s="8"/>
      <c r="T16" s="8"/>
      <c r="U16" s="8"/>
      <c r="V16" s="8"/>
      <c r="W16" s="8">
        <v>419801</v>
      </c>
      <c r="X16" s="8">
        <v>290000</v>
      </c>
      <c r="Y16" s="8">
        <v>129801</v>
      </c>
      <c r="Z16" s="2">
        <v>44.76</v>
      </c>
      <c r="AA16" s="6">
        <v>290000</v>
      </c>
    </row>
    <row r="17" spans="1:27" ht="13.5">
      <c r="A17" s="23" t="s">
        <v>42</v>
      </c>
      <c r="B17" s="29"/>
      <c r="C17" s="6">
        <v>110343115</v>
      </c>
      <c r="D17" s="6"/>
      <c r="E17" s="7">
        <v>128201955</v>
      </c>
      <c r="F17" s="8">
        <v>125329000</v>
      </c>
      <c r="G17" s="8">
        <v>7046796</v>
      </c>
      <c r="H17" s="8"/>
      <c r="I17" s="8">
        <v>12867685</v>
      </c>
      <c r="J17" s="8">
        <v>19914481</v>
      </c>
      <c r="K17" s="8">
        <v>11935776</v>
      </c>
      <c r="L17" s="8">
        <v>6163261</v>
      </c>
      <c r="M17" s="8"/>
      <c r="N17" s="8">
        <v>18099037</v>
      </c>
      <c r="O17" s="8">
        <v>6915456</v>
      </c>
      <c r="P17" s="8">
        <v>22250945</v>
      </c>
      <c r="Q17" s="8">
        <v>20270946</v>
      </c>
      <c r="R17" s="8">
        <v>49437347</v>
      </c>
      <c r="S17" s="8"/>
      <c r="T17" s="8"/>
      <c r="U17" s="8"/>
      <c r="V17" s="8"/>
      <c r="W17" s="8">
        <v>87450865</v>
      </c>
      <c r="X17" s="8">
        <v>77088984</v>
      </c>
      <c r="Y17" s="8">
        <v>10361881</v>
      </c>
      <c r="Z17" s="2">
        <v>13.44</v>
      </c>
      <c r="AA17" s="6">
        <v>125329000</v>
      </c>
    </row>
    <row r="18" spans="1:27" ht="13.5">
      <c r="A18" s="23" t="s">
        <v>43</v>
      </c>
      <c r="B18" s="29"/>
      <c r="C18" s="6">
        <v>9179811</v>
      </c>
      <c r="D18" s="6"/>
      <c r="E18" s="7">
        <v>11418000</v>
      </c>
      <c r="F18" s="8">
        <v>243927703</v>
      </c>
      <c r="G18" s="8">
        <v>96616746</v>
      </c>
      <c r="H18" s="8">
        <v>-93226746</v>
      </c>
      <c r="I18" s="8">
        <v>253408</v>
      </c>
      <c r="J18" s="8">
        <v>3643408</v>
      </c>
      <c r="K18" s="8"/>
      <c r="L18" s="8">
        <v>97880516</v>
      </c>
      <c r="M18" s="8">
        <v>78383</v>
      </c>
      <c r="N18" s="8">
        <v>97958899</v>
      </c>
      <c r="O18" s="8">
        <v>78410383</v>
      </c>
      <c r="P18" s="8">
        <v>1728258</v>
      </c>
      <c r="Q18" s="8">
        <v>59494000</v>
      </c>
      <c r="R18" s="8">
        <v>139632641</v>
      </c>
      <c r="S18" s="8"/>
      <c r="T18" s="8"/>
      <c r="U18" s="8"/>
      <c r="V18" s="8"/>
      <c r="W18" s="8">
        <v>241234948</v>
      </c>
      <c r="X18" s="8">
        <v>241349549</v>
      </c>
      <c r="Y18" s="8">
        <v>-114601</v>
      </c>
      <c r="Z18" s="2">
        <v>-0.05</v>
      </c>
      <c r="AA18" s="6">
        <v>243927703</v>
      </c>
    </row>
    <row r="19" spans="1:27" ht="13.5">
      <c r="A19" s="23" t="s">
        <v>44</v>
      </c>
      <c r="B19" s="29"/>
      <c r="C19" s="6">
        <v>237738086</v>
      </c>
      <c r="D19" s="6"/>
      <c r="E19" s="7">
        <v>244804090</v>
      </c>
      <c r="F19" s="26">
        <v>15811790</v>
      </c>
      <c r="G19" s="26">
        <v>1036083</v>
      </c>
      <c r="H19" s="26">
        <v>97752791</v>
      </c>
      <c r="I19" s="26">
        <v>1009113</v>
      </c>
      <c r="J19" s="26">
        <v>99797987</v>
      </c>
      <c r="K19" s="26">
        <v>1160488</v>
      </c>
      <c r="L19" s="26">
        <v>-95662958</v>
      </c>
      <c r="M19" s="26">
        <v>78378804</v>
      </c>
      <c r="N19" s="26">
        <v>-16123666</v>
      </c>
      <c r="O19" s="26">
        <v>-76318278</v>
      </c>
      <c r="P19" s="26">
        <v>1068453</v>
      </c>
      <c r="Q19" s="26">
        <v>42470</v>
      </c>
      <c r="R19" s="26">
        <v>-75207355</v>
      </c>
      <c r="S19" s="26"/>
      <c r="T19" s="26"/>
      <c r="U19" s="26"/>
      <c r="V19" s="26"/>
      <c r="W19" s="26">
        <v>8466966</v>
      </c>
      <c r="X19" s="26">
        <v>9441260</v>
      </c>
      <c r="Y19" s="26">
        <v>-974294</v>
      </c>
      <c r="Z19" s="27">
        <v>-10.32</v>
      </c>
      <c r="AA19" s="28">
        <v>15811790</v>
      </c>
    </row>
    <row r="20" spans="1:27" ht="13.5">
      <c r="A20" s="23" t="s">
        <v>45</v>
      </c>
      <c r="B20" s="29"/>
      <c r="C20" s="6">
        <v>26281</v>
      </c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412403899</v>
      </c>
      <c r="D21" s="33">
        <f t="shared" si="0"/>
        <v>0</v>
      </c>
      <c r="E21" s="34">
        <f t="shared" si="0"/>
        <v>440805045</v>
      </c>
      <c r="F21" s="35">
        <f t="shared" si="0"/>
        <v>442098493</v>
      </c>
      <c r="G21" s="35">
        <f t="shared" si="0"/>
        <v>104995708</v>
      </c>
      <c r="H21" s="35">
        <f t="shared" si="0"/>
        <v>5964149</v>
      </c>
      <c r="I21" s="35">
        <f t="shared" si="0"/>
        <v>15361718</v>
      </c>
      <c r="J21" s="35">
        <f t="shared" si="0"/>
        <v>126321575</v>
      </c>
      <c r="K21" s="35">
        <f t="shared" si="0"/>
        <v>14259146</v>
      </c>
      <c r="L21" s="35">
        <f t="shared" si="0"/>
        <v>11060202</v>
      </c>
      <c r="M21" s="35">
        <f t="shared" si="0"/>
        <v>79183757</v>
      </c>
      <c r="N21" s="35">
        <f t="shared" si="0"/>
        <v>104503105</v>
      </c>
      <c r="O21" s="35">
        <f t="shared" si="0"/>
        <v>10871484</v>
      </c>
      <c r="P21" s="35">
        <f t="shared" si="0"/>
        <v>29326619</v>
      </c>
      <c r="Q21" s="35">
        <f t="shared" si="0"/>
        <v>83763849</v>
      </c>
      <c r="R21" s="35">
        <f t="shared" si="0"/>
        <v>123961952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354786632</v>
      </c>
      <c r="X21" s="35">
        <f t="shared" si="0"/>
        <v>346352500</v>
      </c>
      <c r="Y21" s="35">
        <f t="shared" si="0"/>
        <v>8434132</v>
      </c>
      <c r="Z21" s="36">
        <f>+IF(X21&lt;&gt;0,+(Y21/X21)*100,0)</f>
        <v>2.4351295284428436</v>
      </c>
      <c r="AA21" s="33">
        <f>SUM(AA5:AA20)</f>
        <v>442098493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178158517</v>
      </c>
      <c r="D24" s="6"/>
      <c r="E24" s="7">
        <v>225734535</v>
      </c>
      <c r="F24" s="8">
        <v>224823766</v>
      </c>
      <c r="G24" s="8">
        <v>14517131</v>
      </c>
      <c r="H24" s="8">
        <v>15504317</v>
      </c>
      <c r="I24" s="8">
        <v>15074318</v>
      </c>
      <c r="J24" s="8">
        <v>45095766</v>
      </c>
      <c r="K24" s="8">
        <v>16297258</v>
      </c>
      <c r="L24" s="8">
        <v>23023911</v>
      </c>
      <c r="M24" s="8">
        <v>15622964</v>
      </c>
      <c r="N24" s="8">
        <v>54944133</v>
      </c>
      <c r="O24" s="8">
        <v>17006744</v>
      </c>
      <c r="P24" s="8">
        <v>16605024</v>
      </c>
      <c r="Q24" s="8">
        <v>17910888</v>
      </c>
      <c r="R24" s="8">
        <v>51522656</v>
      </c>
      <c r="S24" s="8"/>
      <c r="T24" s="8"/>
      <c r="U24" s="8"/>
      <c r="V24" s="8"/>
      <c r="W24" s="8">
        <v>151562555</v>
      </c>
      <c r="X24" s="8">
        <v>145576437</v>
      </c>
      <c r="Y24" s="8">
        <v>5986118</v>
      </c>
      <c r="Z24" s="2">
        <v>4.11</v>
      </c>
      <c r="AA24" s="6">
        <v>224823766</v>
      </c>
    </row>
    <row r="25" spans="1:27" ht="13.5">
      <c r="A25" s="25" t="s">
        <v>49</v>
      </c>
      <c r="B25" s="24"/>
      <c r="C25" s="6">
        <v>12171101</v>
      </c>
      <c r="D25" s="6"/>
      <c r="E25" s="7">
        <v>13267830</v>
      </c>
      <c r="F25" s="8">
        <v>13322726</v>
      </c>
      <c r="G25" s="8">
        <v>972750</v>
      </c>
      <c r="H25" s="8">
        <v>1039232</v>
      </c>
      <c r="I25" s="8">
        <v>1013643</v>
      </c>
      <c r="J25" s="8">
        <v>3025625</v>
      </c>
      <c r="K25" s="8">
        <v>1003034</v>
      </c>
      <c r="L25" s="8">
        <v>1016825</v>
      </c>
      <c r="M25" s="8">
        <v>1003035</v>
      </c>
      <c r="N25" s="8">
        <v>3022894</v>
      </c>
      <c r="O25" s="8">
        <v>1013700</v>
      </c>
      <c r="P25" s="8">
        <v>1019004</v>
      </c>
      <c r="Q25" s="8">
        <v>1016882</v>
      </c>
      <c r="R25" s="8">
        <v>3049586</v>
      </c>
      <c r="S25" s="8"/>
      <c r="T25" s="8"/>
      <c r="U25" s="8"/>
      <c r="V25" s="8"/>
      <c r="W25" s="8">
        <v>9098105</v>
      </c>
      <c r="X25" s="8">
        <v>8865573</v>
      </c>
      <c r="Y25" s="8">
        <v>232532</v>
      </c>
      <c r="Z25" s="2">
        <v>2.62</v>
      </c>
      <c r="AA25" s="6">
        <v>13322726</v>
      </c>
    </row>
    <row r="26" spans="1:27" ht="13.5">
      <c r="A26" s="25" t="s">
        <v>50</v>
      </c>
      <c r="B26" s="24"/>
      <c r="C26" s="6">
        <v>55718</v>
      </c>
      <c r="D26" s="6"/>
      <c r="E26" s="7">
        <v>1096008</v>
      </c>
      <c r="F26" s="8">
        <v>1018100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2"/>
      <c r="AA26" s="6">
        <v>1018100</v>
      </c>
    </row>
    <row r="27" spans="1:27" ht="13.5">
      <c r="A27" s="25" t="s">
        <v>51</v>
      </c>
      <c r="B27" s="24"/>
      <c r="C27" s="6">
        <v>11758026</v>
      </c>
      <c r="D27" s="6"/>
      <c r="E27" s="7">
        <v>10005693</v>
      </c>
      <c r="F27" s="8">
        <v>11941842</v>
      </c>
      <c r="G27" s="8"/>
      <c r="H27" s="8"/>
      <c r="I27" s="8"/>
      <c r="J27" s="8"/>
      <c r="K27" s="8"/>
      <c r="L27" s="8"/>
      <c r="M27" s="8">
        <v>4633928</v>
      </c>
      <c r="N27" s="8">
        <v>4633928</v>
      </c>
      <c r="O27" s="8">
        <v>897641</v>
      </c>
      <c r="P27" s="8">
        <v>900918</v>
      </c>
      <c r="Q27" s="8">
        <v>839997</v>
      </c>
      <c r="R27" s="8">
        <v>2638556</v>
      </c>
      <c r="S27" s="8"/>
      <c r="T27" s="8"/>
      <c r="U27" s="8"/>
      <c r="V27" s="8"/>
      <c r="W27" s="8">
        <v>7272484</v>
      </c>
      <c r="X27" s="8">
        <v>7328771</v>
      </c>
      <c r="Y27" s="8">
        <v>-56287</v>
      </c>
      <c r="Z27" s="2">
        <v>-0.77</v>
      </c>
      <c r="AA27" s="6">
        <v>11941842</v>
      </c>
    </row>
    <row r="28" spans="1:27" ht="13.5">
      <c r="A28" s="25" t="s">
        <v>52</v>
      </c>
      <c r="B28" s="24"/>
      <c r="C28" s="6"/>
      <c r="D28" s="6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2"/>
      <c r="AA28" s="6"/>
    </row>
    <row r="29" spans="1:27" ht="13.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3.5">
      <c r="A30" s="25" t="s">
        <v>54</v>
      </c>
      <c r="B30" s="24"/>
      <c r="C30" s="6">
        <v>28282287</v>
      </c>
      <c r="D30" s="6"/>
      <c r="E30" s="7">
        <v>36057261</v>
      </c>
      <c r="F30" s="8">
        <v>35098834</v>
      </c>
      <c r="G30" s="8">
        <v>269797</v>
      </c>
      <c r="H30" s="8">
        <v>578537</v>
      </c>
      <c r="I30" s="8">
        <v>605879</v>
      </c>
      <c r="J30" s="8">
        <v>1454213</v>
      </c>
      <c r="K30" s="8">
        <v>933588</v>
      </c>
      <c r="L30" s="8">
        <v>777255</v>
      </c>
      <c r="M30" s="8">
        <v>3806057</v>
      </c>
      <c r="N30" s="8">
        <v>5516900</v>
      </c>
      <c r="O30" s="8">
        <v>5081265</v>
      </c>
      <c r="P30" s="8">
        <v>3737625</v>
      </c>
      <c r="Q30" s="8">
        <v>8922510</v>
      </c>
      <c r="R30" s="8">
        <v>17741400</v>
      </c>
      <c r="S30" s="8"/>
      <c r="T30" s="8"/>
      <c r="U30" s="8"/>
      <c r="V30" s="8"/>
      <c r="W30" s="8">
        <v>24712513</v>
      </c>
      <c r="X30" s="8">
        <v>18912026</v>
      </c>
      <c r="Y30" s="8">
        <v>5800487</v>
      </c>
      <c r="Z30" s="2">
        <v>30.67</v>
      </c>
      <c r="AA30" s="6">
        <v>35098834</v>
      </c>
    </row>
    <row r="31" spans="1:27" ht="13.5">
      <c r="A31" s="25" t="s">
        <v>55</v>
      </c>
      <c r="B31" s="24"/>
      <c r="C31" s="6">
        <v>43484511</v>
      </c>
      <c r="D31" s="6"/>
      <c r="E31" s="7">
        <v>62140060</v>
      </c>
      <c r="F31" s="8">
        <v>56738254</v>
      </c>
      <c r="G31" s="8">
        <v>17901</v>
      </c>
      <c r="H31" s="8">
        <v>1565498</v>
      </c>
      <c r="I31" s="8">
        <v>827107</v>
      </c>
      <c r="J31" s="8">
        <v>2410506</v>
      </c>
      <c r="K31" s="8">
        <v>3762205</v>
      </c>
      <c r="L31" s="8">
        <v>1948230</v>
      </c>
      <c r="M31" s="8">
        <v>3255266</v>
      </c>
      <c r="N31" s="8">
        <v>8965701</v>
      </c>
      <c r="O31" s="8">
        <v>3234804</v>
      </c>
      <c r="P31" s="8">
        <v>5092723</v>
      </c>
      <c r="Q31" s="8">
        <v>7850616</v>
      </c>
      <c r="R31" s="8">
        <v>16178143</v>
      </c>
      <c r="S31" s="8"/>
      <c r="T31" s="8"/>
      <c r="U31" s="8"/>
      <c r="V31" s="8"/>
      <c r="W31" s="8">
        <v>27554350</v>
      </c>
      <c r="X31" s="8">
        <v>25412509</v>
      </c>
      <c r="Y31" s="8">
        <v>2141841</v>
      </c>
      <c r="Z31" s="2">
        <v>8.43</v>
      </c>
      <c r="AA31" s="6">
        <v>56738254</v>
      </c>
    </row>
    <row r="32" spans="1:27" ht="13.5">
      <c r="A32" s="25" t="s">
        <v>43</v>
      </c>
      <c r="B32" s="24"/>
      <c r="C32" s="6">
        <v>11423784</v>
      </c>
      <c r="D32" s="6"/>
      <c r="E32" s="7">
        <v>11927640</v>
      </c>
      <c r="F32" s="8">
        <v>12534640</v>
      </c>
      <c r="G32" s="8"/>
      <c r="H32" s="8">
        <v>906445</v>
      </c>
      <c r="I32" s="8">
        <v>1743077</v>
      </c>
      <c r="J32" s="8">
        <v>2649522</v>
      </c>
      <c r="K32" s="8">
        <v>2593048</v>
      </c>
      <c r="L32" s="8">
        <v>266554</v>
      </c>
      <c r="M32" s="8">
        <v>642937</v>
      </c>
      <c r="N32" s="8">
        <v>3502539</v>
      </c>
      <c r="O32" s="8">
        <v>144592</v>
      </c>
      <c r="P32" s="8">
        <v>336502</v>
      </c>
      <c r="Q32" s="8">
        <v>222500</v>
      </c>
      <c r="R32" s="8">
        <v>703594</v>
      </c>
      <c r="S32" s="8"/>
      <c r="T32" s="8"/>
      <c r="U32" s="8"/>
      <c r="V32" s="8"/>
      <c r="W32" s="8">
        <v>6855655</v>
      </c>
      <c r="X32" s="8">
        <v>7030237</v>
      </c>
      <c r="Y32" s="8">
        <v>-174582</v>
      </c>
      <c r="Z32" s="2">
        <v>-2.48</v>
      </c>
      <c r="AA32" s="6">
        <v>12534640</v>
      </c>
    </row>
    <row r="33" spans="1:27" ht="13.5">
      <c r="A33" s="25" t="s">
        <v>56</v>
      </c>
      <c r="B33" s="24"/>
      <c r="C33" s="6">
        <v>75243027</v>
      </c>
      <c r="D33" s="6"/>
      <c r="E33" s="7">
        <v>83556033</v>
      </c>
      <c r="F33" s="8">
        <v>80417799</v>
      </c>
      <c r="G33" s="8">
        <v>6848422</v>
      </c>
      <c r="H33" s="8">
        <v>3407432</v>
      </c>
      <c r="I33" s="8">
        <v>5163627</v>
      </c>
      <c r="J33" s="8">
        <v>15419481</v>
      </c>
      <c r="K33" s="8">
        <v>4208546</v>
      </c>
      <c r="L33" s="8">
        <v>7175084</v>
      </c>
      <c r="M33" s="8">
        <v>7727251</v>
      </c>
      <c r="N33" s="8">
        <v>19110881</v>
      </c>
      <c r="O33" s="8">
        <v>2933493</v>
      </c>
      <c r="P33" s="8">
        <v>5466839</v>
      </c>
      <c r="Q33" s="8">
        <v>5254593</v>
      </c>
      <c r="R33" s="8">
        <v>13654925</v>
      </c>
      <c r="S33" s="8"/>
      <c r="T33" s="8"/>
      <c r="U33" s="8"/>
      <c r="V33" s="8"/>
      <c r="W33" s="8">
        <v>48185287</v>
      </c>
      <c r="X33" s="8">
        <v>49385696</v>
      </c>
      <c r="Y33" s="8">
        <v>-1200409</v>
      </c>
      <c r="Z33" s="2">
        <v>-2.43</v>
      </c>
      <c r="AA33" s="6">
        <v>80417799</v>
      </c>
    </row>
    <row r="34" spans="1:27" ht="13.5">
      <c r="A34" s="23" t="s">
        <v>57</v>
      </c>
      <c r="B34" s="29"/>
      <c r="C34" s="6">
        <v>951124</v>
      </c>
      <c r="D34" s="6"/>
      <c r="E34" s="7">
        <v>20000</v>
      </c>
      <c r="F34" s="8">
        <v>196610</v>
      </c>
      <c r="G34" s="8"/>
      <c r="H34" s="8"/>
      <c r="I34" s="8"/>
      <c r="J34" s="8"/>
      <c r="K34" s="8"/>
      <c r="L34" s="8"/>
      <c r="M34" s="8"/>
      <c r="N34" s="8"/>
      <c r="O34" s="8"/>
      <c r="P34" s="8">
        <v>163002</v>
      </c>
      <c r="Q34" s="8"/>
      <c r="R34" s="8">
        <v>163002</v>
      </c>
      <c r="S34" s="8"/>
      <c r="T34" s="8"/>
      <c r="U34" s="8"/>
      <c r="V34" s="8"/>
      <c r="W34" s="8">
        <v>163002</v>
      </c>
      <c r="X34" s="8"/>
      <c r="Y34" s="8">
        <v>163002</v>
      </c>
      <c r="Z34" s="2"/>
      <c r="AA34" s="6">
        <v>196610</v>
      </c>
    </row>
    <row r="35" spans="1:27" ht="12.75">
      <c r="A35" s="40" t="s">
        <v>58</v>
      </c>
      <c r="B35" s="32"/>
      <c r="C35" s="33">
        <f aca="true" t="shared" si="1" ref="C35:Y35">SUM(C24:C34)</f>
        <v>361528095</v>
      </c>
      <c r="D35" s="33">
        <f>SUM(D24:D34)</f>
        <v>0</v>
      </c>
      <c r="E35" s="34">
        <f t="shared" si="1"/>
        <v>443805060</v>
      </c>
      <c r="F35" s="35">
        <f t="shared" si="1"/>
        <v>436092571</v>
      </c>
      <c r="G35" s="35">
        <f t="shared" si="1"/>
        <v>22626001</v>
      </c>
      <c r="H35" s="35">
        <f t="shared" si="1"/>
        <v>23001461</v>
      </c>
      <c r="I35" s="35">
        <f t="shared" si="1"/>
        <v>24427651</v>
      </c>
      <c r="J35" s="35">
        <f t="shared" si="1"/>
        <v>70055113</v>
      </c>
      <c r="K35" s="35">
        <f t="shared" si="1"/>
        <v>28797679</v>
      </c>
      <c r="L35" s="35">
        <f t="shared" si="1"/>
        <v>34207859</v>
      </c>
      <c r="M35" s="35">
        <f t="shared" si="1"/>
        <v>36691438</v>
      </c>
      <c r="N35" s="35">
        <f t="shared" si="1"/>
        <v>99696976</v>
      </c>
      <c r="O35" s="35">
        <f t="shared" si="1"/>
        <v>30312239</v>
      </c>
      <c r="P35" s="35">
        <f t="shared" si="1"/>
        <v>33321637</v>
      </c>
      <c r="Q35" s="35">
        <f t="shared" si="1"/>
        <v>42017986</v>
      </c>
      <c r="R35" s="35">
        <f t="shared" si="1"/>
        <v>105651862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275403951</v>
      </c>
      <c r="X35" s="35">
        <f t="shared" si="1"/>
        <v>262511249</v>
      </c>
      <c r="Y35" s="35">
        <f t="shared" si="1"/>
        <v>12892702</v>
      </c>
      <c r="Z35" s="36">
        <f>+IF(X35&lt;&gt;0,+(Y35/X35)*100,0)</f>
        <v>4.911295058445286</v>
      </c>
      <c r="AA35" s="33">
        <f>SUM(AA24:AA34)</f>
        <v>436092571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50875804</v>
      </c>
      <c r="D37" s="46">
        <f>+D21-D35</f>
        <v>0</v>
      </c>
      <c r="E37" s="47">
        <f t="shared" si="2"/>
        <v>-3000015</v>
      </c>
      <c r="F37" s="48">
        <f t="shared" si="2"/>
        <v>6005922</v>
      </c>
      <c r="G37" s="48">
        <f t="shared" si="2"/>
        <v>82369707</v>
      </c>
      <c r="H37" s="48">
        <f t="shared" si="2"/>
        <v>-17037312</v>
      </c>
      <c r="I37" s="48">
        <f t="shared" si="2"/>
        <v>-9065933</v>
      </c>
      <c r="J37" s="48">
        <f t="shared" si="2"/>
        <v>56266462</v>
      </c>
      <c r="K37" s="48">
        <f t="shared" si="2"/>
        <v>-14538533</v>
      </c>
      <c r="L37" s="48">
        <f t="shared" si="2"/>
        <v>-23147657</v>
      </c>
      <c r="M37" s="48">
        <f t="shared" si="2"/>
        <v>42492319</v>
      </c>
      <c r="N37" s="48">
        <f t="shared" si="2"/>
        <v>4806129</v>
      </c>
      <c r="O37" s="48">
        <f t="shared" si="2"/>
        <v>-19440755</v>
      </c>
      <c r="P37" s="48">
        <f t="shared" si="2"/>
        <v>-3995018</v>
      </c>
      <c r="Q37" s="48">
        <f t="shared" si="2"/>
        <v>41745863</v>
      </c>
      <c r="R37" s="48">
        <f t="shared" si="2"/>
        <v>18310090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79382681</v>
      </c>
      <c r="X37" s="48">
        <f>IF(F21=F35,0,X21-X35)</f>
        <v>83841251</v>
      </c>
      <c r="Y37" s="48">
        <f t="shared" si="2"/>
        <v>-4458570</v>
      </c>
      <c r="Z37" s="49">
        <f>+IF(X37&lt;&gt;0,+(Y37/X37)*100,0)</f>
        <v>-5.317871509336138</v>
      </c>
      <c r="AA37" s="46">
        <f>+AA21-AA35</f>
        <v>6005922</v>
      </c>
    </row>
    <row r="38" spans="1:27" ht="22.5" customHeight="1">
      <c r="A38" s="50" t="s">
        <v>60</v>
      </c>
      <c r="B38" s="29"/>
      <c r="C38" s="6"/>
      <c r="D38" s="6"/>
      <c r="E38" s="7">
        <v>6427500</v>
      </c>
      <c r="F38" s="8">
        <v>1241743</v>
      </c>
      <c r="G38" s="8">
        <v>1046000</v>
      </c>
      <c r="H38" s="8"/>
      <c r="I38" s="8"/>
      <c r="J38" s="8">
        <v>1046000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>
        <v>1046000</v>
      </c>
      <c r="X38" s="8">
        <v>1046000</v>
      </c>
      <c r="Y38" s="8"/>
      <c r="Z38" s="2"/>
      <c r="AA38" s="6">
        <v>1241743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50875804</v>
      </c>
      <c r="D41" s="56">
        <f>SUM(D37:D40)</f>
        <v>0</v>
      </c>
      <c r="E41" s="57">
        <f t="shared" si="3"/>
        <v>3427485</v>
      </c>
      <c r="F41" s="58">
        <f t="shared" si="3"/>
        <v>7247665</v>
      </c>
      <c r="G41" s="58">
        <f t="shared" si="3"/>
        <v>83415707</v>
      </c>
      <c r="H41" s="58">
        <f t="shared" si="3"/>
        <v>-17037312</v>
      </c>
      <c r="I41" s="58">
        <f t="shared" si="3"/>
        <v>-9065933</v>
      </c>
      <c r="J41" s="58">
        <f t="shared" si="3"/>
        <v>57312462</v>
      </c>
      <c r="K41" s="58">
        <f t="shared" si="3"/>
        <v>-14538533</v>
      </c>
      <c r="L41" s="58">
        <f t="shared" si="3"/>
        <v>-23147657</v>
      </c>
      <c r="M41" s="58">
        <f t="shared" si="3"/>
        <v>42492319</v>
      </c>
      <c r="N41" s="58">
        <f t="shared" si="3"/>
        <v>4806129</v>
      </c>
      <c r="O41" s="58">
        <f t="shared" si="3"/>
        <v>-19440755</v>
      </c>
      <c r="P41" s="58">
        <f t="shared" si="3"/>
        <v>-3995018</v>
      </c>
      <c r="Q41" s="58">
        <f t="shared" si="3"/>
        <v>41745863</v>
      </c>
      <c r="R41" s="58">
        <f t="shared" si="3"/>
        <v>18310090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80428681</v>
      </c>
      <c r="X41" s="58">
        <f t="shared" si="3"/>
        <v>84887251</v>
      </c>
      <c r="Y41" s="58">
        <f t="shared" si="3"/>
        <v>-4458570</v>
      </c>
      <c r="Z41" s="59">
        <f>+IF(X41&lt;&gt;0,+(Y41/X41)*100,0)</f>
        <v>-5.252343487952037</v>
      </c>
      <c r="AA41" s="56">
        <f>SUM(AA37:AA40)</f>
        <v>7247665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50875804</v>
      </c>
      <c r="D43" s="64">
        <f>+D41-D42</f>
        <v>0</v>
      </c>
      <c r="E43" s="65">
        <f t="shared" si="4"/>
        <v>3427485</v>
      </c>
      <c r="F43" s="66">
        <f t="shared" si="4"/>
        <v>7247665</v>
      </c>
      <c r="G43" s="66">
        <f t="shared" si="4"/>
        <v>83415707</v>
      </c>
      <c r="H43" s="66">
        <f t="shared" si="4"/>
        <v>-17037312</v>
      </c>
      <c r="I43" s="66">
        <f t="shared" si="4"/>
        <v>-9065933</v>
      </c>
      <c r="J43" s="66">
        <f t="shared" si="4"/>
        <v>57312462</v>
      </c>
      <c r="K43" s="66">
        <f t="shared" si="4"/>
        <v>-14538533</v>
      </c>
      <c r="L43" s="66">
        <f t="shared" si="4"/>
        <v>-23147657</v>
      </c>
      <c r="M43" s="66">
        <f t="shared" si="4"/>
        <v>42492319</v>
      </c>
      <c r="N43" s="66">
        <f t="shared" si="4"/>
        <v>4806129</v>
      </c>
      <c r="O43" s="66">
        <f t="shared" si="4"/>
        <v>-19440755</v>
      </c>
      <c r="P43" s="66">
        <f t="shared" si="4"/>
        <v>-3995018</v>
      </c>
      <c r="Q43" s="66">
        <f t="shared" si="4"/>
        <v>41745863</v>
      </c>
      <c r="R43" s="66">
        <f t="shared" si="4"/>
        <v>18310090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80428681</v>
      </c>
      <c r="X43" s="66">
        <f t="shared" si="4"/>
        <v>84887251</v>
      </c>
      <c r="Y43" s="66">
        <f t="shared" si="4"/>
        <v>-4458570</v>
      </c>
      <c r="Z43" s="67">
        <f>+IF(X43&lt;&gt;0,+(Y43/X43)*100,0)</f>
        <v>-5.252343487952037</v>
      </c>
      <c r="AA43" s="64">
        <f>+AA41-AA42</f>
        <v>7247665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50875804</v>
      </c>
      <c r="D45" s="56">
        <f>SUM(D43:D44)</f>
        <v>0</v>
      </c>
      <c r="E45" s="57">
        <f t="shared" si="5"/>
        <v>3427485</v>
      </c>
      <c r="F45" s="58">
        <f t="shared" si="5"/>
        <v>7247665</v>
      </c>
      <c r="G45" s="58">
        <f t="shared" si="5"/>
        <v>83415707</v>
      </c>
      <c r="H45" s="58">
        <f t="shared" si="5"/>
        <v>-17037312</v>
      </c>
      <c r="I45" s="58">
        <f t="shared" si="5"/>
        <v>-9065933</v>
      </c>
      <c r="J45" s="58">
        <f t="shared" si="5"/>
        <v>57312462</v>
      </c>
      <c r="K45" s="58">
        <f t="shared" si="5"/>
        <v>-14538533</v>
      </c>
      <c r="L45" s="58">
        <f t="shared" si="5"/>
        <v>-23147657</v>
      </c>
      <c r="M45" s="58">
        <f t="shared" si="5"/>
        <v>42492319</v>
      </c>
      <c r="N45" s="58">
        <f t="shared" si="5"/>
        <v>4806129</v>
      </c>
      <c r="O45" s="58">
        <f t="shared" si="5"/>
        <v>-19440755</v>
      </c>
      <c r="P45" s="58">
        <f t="shared" si="5"/>
        <v>-3995018</v>
      </c>
      <c r="Q45" s="58">
        <f t="shared" si="5"/>
        <v>41745863</v>
      </c>
      <c r="R45" s="58">
        <f t="shared" si="5"/>
        <v>18310090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80428681</v>
      </c>
      <c r="X45" s="58">
        <f t="shared" si="5"/>
        <v>84887251</v>
      </c>
      <c r="Y45" s="58">
        <f t="shared" si="5"/>
        <v>-4458570</v>
      </c>
      <c r="Z45" s="59">
        <f>+IF(X45&lt;&gt;0,+(Y45/X45)*100,0)</f>
        <v>-5.252343487952037</v>
      </c>
      <c r="AA45" s="56">
        <f>SUM(AA43:AA44)</f>
        <v>7247665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50875804</v>
      </c>
      <c r="D47" s="71">
        <f>SUM(D45:D46)</f>
        <v>0</v>
      </c>
      <c r="E47" s="72">
        <f t="shared" si="6"/>
        <v>3427485</v>
      </c>
      <c r="F47" s="73">
        <f t="shared" si="6"/>
        <v>7247665</v>
      </c>
      <c r="G47" s="73">
        <f t="shared" si="6"/>
        <v>83415707</v>
      </c>
      <c r="H47" s="74">
        <f t="shared" si="6"/>
        <v>-17037312</v>
      </c>
      <c r="I47" s="74">
        <f t="shared" si="6"/>
        <v>-9065933</v>
      </c>
      <c r="J47" s="74">
        <f t="shared" si="6"/>
        <v>57312462</v>
      </c>
      <c r="K47" s="74">
        <f t="shared" si="6"/>
        <v>-14538533</v>
      </c>
      <c r="L47" s="74">
        <f t="shared" si="6"/>
        <v>-23147657</v>
      </c>
      <c r="M47" s="73">
        <f t="shared" si="6"/>
        <v>42492319</v>
      </c>
      <c r="N47" s="73">
        <f t="shared" si="6"/>
        <v>4806129</v>
      </c>
      <c r="O47" s="74">
        <f t="shared" si="6"/>
        <v>-19440755</v>
      </c>
      <c r="P47" s="74">
        <f t="shared" si="6"/>
        <v>-3995018</v>
      </c>
      <c r="Q47" s="74">
        <f t="shared" si="6"/>
        <v>41745863</v>
      </c>
      <c r="R47" s="74">
        <f t="shared" si="6"/>
        <v>18310090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80428681</v>
      </c>
      <c r="X47" s="74">
        <f t="shared" si="6"/>
        <v>84887251</v>
      </c>
      <c r="Y47" s="74">
        <f t="shared" si="6"/>
        <v>-4458570</v>
      </c>
      <c r="Z47" s="75">
        <f>+IF(X47&lt;&gt;0,+(Y47/X47)*100,0)</f>
        <v>-5.252343487952037</v>
      </c>
      <c r="AA47" s="76">
        <f>SUM(AA45:AA46)</f>
        <v>7247665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82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100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101759521</v>
      </c>
      <c r="D5" s="6"/>
      <c r="E5" s="7">
        <v>109650306</v>
      </c>
      <c r="F5" s="8">
        <v>110000306</v>
      </c>
      <c r="G5" s="8">
        <v>41119367</v>
      </c>
      <c r="H5" s="8">
        <v>6319416</v>
      </c>
      <c r="I5" s="8">
        <v>6348217</v>
      </c>
      <c r="J5" s="8">
        <v>53787000</v>
      </c>
      <c r="K5" s="8">
        <v>6109516</v>
      </c>
      <c r="L5" s="8">
        <v>4500582</v>
      </c>
      <c r="M5" s="8">
        <v>6634830</v>
      </c>
      <c r="N5" s="8">
        <v>17244928</v>
      </c>
      <c r="O5" s="8">
        <v>6501115</v>
      </c>
      <c r="P5" s="8">
        <v>6548224</v>
      </c>
      <c r="Q5" s="8">
        <v>6502218</v>
      </c>
      <c r="R5" s="8">
        <v>19551557</v>
      </c>
      <c r="S5" s="8"/>
      <c r="T5" s="8"/>
      <c r="U5" s="8"/>
      <c r="V5" s="8"/>
      <c r="W5" s="8">
        <v>90583485</v>
      </c>
      <c r="X5" s="8">
        <v>115731933</v>
      </c>
      <c r="Y5" s="8">
        <v>-25148448</v>
      </c>
      <c r="Z5" s="2">
        <v>-21.73</v>
      </c>
      <c r="AA5" s="6">
        <v>110000306</v>
      </c>
    </row>
    <row r="6" spans="1:27" ht="13.5">
      <c r="A6" s="23" t="s">
        <v>32</v>
      </c>
      <c r="B6" s="24"/>
      <c r="C6" s="6">
        <v>87577446</v>
      </c>
      <c r="D6" s="6"/>
      <c r="E6" s="7">
        <v>100535001</v>
      </c>
      <c r="F6" s="8">
        <v>100548018</v>
      </c>
      <c r="G6" s="8">
        <v>9449824</v>
      </c>
      <c r="H6" s="8">
        <v>9717457</v>
      </c>
      <c r="I6" s="8">
        <v>8045966</v>
      </c>
      <c r="J6" s="8">
        <v>27213247</v>
      </c>
      <c r="K6" s="8">
        <v>8455375</v>
      </c>
      <c r="L6" s="8">
        <v>7884170</v>
      </c>
      <c r="M6" s="8">
        <v>7482989</v>
      </c>
      <c r="N6" s="8">
        <v>23822534</v>
      </c>
      <c r="O6" s="8">
        <v>7858143</v>
      </c>
      <c r="P6" s="8">
        <v>7257468</v>
      </c>
      <c r="Q6" s="8">
        <v>7978875</v>
      </c>
      <c r="R6" s="8">
        <v>23094486</v>
      </c>
      <c r="S6" s="8"/>
      <c r="T6" s="8"/>
      <c r="U6" s="8"/>
      <c r="V6" s="8"/>
      <c r="W6" s="8">
        <v>74130267</v>
      </c>
      <c r="X6" s="8">
        <v>74434581</v>
      </c>
      <c r="Y6" s="8">
        <v>-304314</v>
      </c>
      <c r="Z6" s="2">
        <v>-0.41</v>
      </c>
      <c r="AA6" s="6">
        <v>100548018</v>
      </c>
    </row>
    <row r="7" spans="1:27" ht="13.5">
      <c r="A7" s="25" t="s">
        <v>33</v>
      </c>
      <c r="B7" s="24"/>
      <c r="C7" s="6">
        <v>72368259</v>
      </c>
      <c r="D7" s="6"/>
      <c r="E7" s="7">
        <v>64333472</v>
      </c>
      <c r="F7" s="8">
        <v>69357000</v>
      </c>
      <c r="G7" s="8">
        <v>6467244</v>
      </c>
      <c r="H7" s="8">
        <v>8211650</v>
      </c>
      <c r="I7" s="8">
        <v>6479557</v>
      </c>
      <c r="J7" s="8">
        <v>21158451</v>
      </c>
      <c r="K7" s="8">
        <v>6865804</v>
      </c>
      <c r="L7" s="8">
        <v>7023770</v>
      </c>
      <c r="M7" s="8">
        <v>4201423</v>
      </c>
      <c r="N7" s="8">
        <v>18090997</v>
      </c>
      <c r="O7" s="8">
        <v>7846478</v>
      </c>
      <c r="P7" s="8">
        <v>6549257</v>
      </c>
      <c r="Q7" s="8">
        <v>7154512</v>
      </c>
      <c r="R7" s="8">
        <v>21550247</v>
      </c>
      <c r="S7" s="8"/>
      <c r="T7" s="8"/>
      <c r="U7" s="8"/>
      <c r="V7" s="8"/>
      <c r="W7" s="8">
        <v>60799695</v>
      </c>
      <c r="X7" s="8">
        <v>51173771</v>
      </c>
      <c r="Y7" s="8">
        <v>9625924</v>
      </c>
      <c r="Z7" s="2">
        <v>18.81</v>
      </c>
      <c r="AA7" s="6">
        <v>69357000</v>
      </c>
    </row>
    <row r="8" spans="1:27" ht="13.5">
      <c r="A8" s="25" t="s">
        <v>34</v>
      </c>
      <c r="B8" s="24"/>
      <c r="C8" s="6">
        <v>31012199</v>
      </c>
      <c r="D8" s="6"/>
      <c r="E8" s="7">
        <v>34515750</v>
      </c>
      <c r="F8" s="8">
        <v>34181194</v>
      </c>
      <c r="G8" s="8">
        <v>4480669</v>
      </c>
      <c r="H8" s="8">
        <v>2605672</v>
      </c>
      <c r="I8" s="8">
        <v>2494821</v>
      </c>
      <c r="J8" s="8">
        <v>9581162</v>
      </c>
      <c r="K8" s="8">
        <v>2475115</v>
      </c>
      <c r="L8" s="8">
        <v>2452681</v>
      </c>
      <c r="M8" s="8">
        <v>2418331</v>
      </c>
      <c r="N8" s="8">
        <v>7346127</v>
      </c>
      <c r="O8" s="8">
        <v>4265546</v>
      </c>
      <c r="P8" s="8">
        <v>2596181</v>
      </c>
      <c r="Q8" s="8">
        <v>2338287</v>
      </c>
      <c r="R8" s="8">
        <v>9200014</v>
      </c>
      <c r="S8" s="8"/>
      <c r="T8" s="8"/>
      <c r="U8" s="8"/>
      <c r="V8" s="8"/>
      <c r="W8" s="8">
        <v>26127303</v>
      </c>
      <c r="X8" s="8">
        <v>26139738</v>
      </c>
      <c r="Y8" s="8">
        <v>-12435</v>
      </c>
      <c r="Z8" s="2">
        <v>-0.05</v>
      </c>
      <c r="AA8" s="6">
        <v>34181194</v>
      </c>
    </row>
    <row r="9" spans="1:27" ht="13.5">
      <c r="A9" s="25" t="s">
        <v>35</v>
      </c>
      <c r="B9" s="24"/>
      <c r="C9" s="6">
        <v>32686769</v>
      </c>
      <c r="D9" s="6"/>
      <c r="E9" s="7">
        <v>36089337</v>
      </c>
      <c r="F9" s="8">
        <v>34611761</v>
      </c>
      <c r="G9" s="8">
        <v>2888018</v>
      </c>
      <c r="H9" s="8">
        <v>2969757</v>
      </c>
      <c r="I9" s="8">
        <v>2885637</v>
      </c>
      <c r="J9" s="8">
        <v>8743412</v>
      </c>
      <c r="K9" s="8">
        <v>2955034</v>
      </c>
      <c r="L9" s="8">
        <v>2950485</v>
      </c>
      <c r="M9" s="8">
        <v>2864203</v>
      </c>
      <c r="N9" s="8">
        <v>8769722</v>
      </c>
      <c r="O9" s="8">
        <v>2894679</v>
      </c>
      <c r="P9" s="8">
        <v>2888795</v>
      </c>
      <c r="Q9" s="8">
        <v>2925720</v>
      </c>
      <c r="R9" s="8">
        <v>8709194</v>
      </c>
      <c r="S9" s="8"/>
      <c r="T9" s="8"/>
      <c r="U9" s="8"/>
      <c r="V9" s="8"/>
      <c r="W9" s="8">
        <v>26222328</v>
      </c>
      <c r="X9" s="8">
        <v>26758731</v>
      </c>
      <c r="Y9" s="8">
        <v>-536403</v>
      </c>
      <c r="Z9" s="2">
        <v>-2</v>
      </c>
      <c r="AA9" s="6">
        <v>34611761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1810592</v>
      </c>
      <c r="D11" s="6"/>
      <c r="E11" s="7">
        <v>2193776</v>
      </c>
      <c r="F11" s="8">
        <v>2024720</v>
      </c>
      <c r="G11" s="8">
        <v>129202</v>
      </c>
      <c r="H11" s="8">
        <v>168053</v>
      </c>
      <c r="I11" s="8">
        <v>122605</v>
      </c>
      <c r="J11" s="8">
        <v>419860</v>
      </c>
      <c r="K11" s="8">
        <v>115899</v>
      </c>
      <c r="L11" s="8">
        <v>121783</v>
      </c>
      <c r="M11" s="8">
        <v>168041</v>
      </c>
      <c r="N11" s="8">
        <v>405723</v>
      </c>
      <c r="O11" s="8">
        <v>485703</v>
      </c>
      <c r="P11" s="8">
        <v>144102</v>
      </c>
      <c r="Q11" s="8">
        <v>114174</v>
      </c>
      <c r="R11" s="8">
        <v>743979</v>
      </c>
      <c r="S11" s="8"/>
      <c r="T11" s="8"/>
      <c r="U11" s="8"/>
      <c r="V11" s="8"/>
      <c r="W11" s="8">
        <v>1569562</v>
      </c>
      <c r="X11" s="8">
        <v>1587521</v>
      </c>
      <c r="Y11" s="8">
        <v>-17959</v>
      </c>
      <c r="Z11" s="2">
        <v>-1.13</v>
      </c>
      <c r="AA11" s="6">
        <v>2024720</v>
      </c>
    </row>
    <row r="12" spans="1:27" ht="13.5">
      <c r="A12" s="25" t="s">
        <v>37</v>
      </c>
      <c r="B12" s="29"/>
      <c r="C12" s="6">
        <v>10457261</v>
      </c>
      <c r="D12" s="6"/>
      <c r="E12" s="7">
        <v>6528116</v>
      </c>
      <c r="F12" s="8">
        <v>12128116</v>
      </c>
      <c r="G12" s="8">
        <v>384710</v>
      </c>
      <c r="H12" s="8">
        <v>941235</v>
      </c>
      <c r="I12" s="8">
        <v>1098842</v>
      </c>
      <c r="J12" s="8">
        <v>2424787</v>
      </c>
      <c r="K12" s="8">
        <v>772253</v>
      </c>
      <c r="L12" s="8">
        <v>529148</v>
      </c>
      <c r="M12" s="8">
        <v>2395195</v>
      </c>
      <c r="N12" s="8">
        <v>3696596</v>
      </c>
      <c r="O12" s="8">
        <v>799792</v>
      </c>
      <c r="P12" s="8">
        <v>828073</v>
      </c>
      <c r="Q12" s="8">
        <v>158339</v>
      </c>
      <c r="R12" s="8">
        <v>1786204</v>
      </c>
      <c r="S12" s="8"/>
      <c r="T12" s="8"/>
      <c r="U12" s="8"/>
      <c r="V12" s="8"/>
      <c r="W12" s="8">
        <v>7907587</v>
      </c>
      <c r="X12" s="8">
        <v>4258166</v>
      </c>
      <c r="Y12" s="8">
        <v>3649421</v>
      </c>
      <c r="Z12" s="2">
        <v>85.7</v>
      </c>
      <c r="AA12" s="6">
        <v>12128116</v>
      </c>
    </row>
    <row r="13" spans="1:27" ht="13.5">
      <c r="A13" s="23" t="s">
        <v>38</v>
      </c>
      <c r="B13" s="29"/>
      <c r="C13" s="6">
        <v>16472260</v>
      </c>
      <c r="D13" s="6"/>
      <c r="E13" s="7">
        <v>10571885</v>
      </c>
      <c r="F13" s="8">
        <v>20000000</v>
      </c>
      <c r="G13" s="8">
        <v>1459607</v>
      </c>
      <c r="H13" s="8">
        <v>1433394</v>
      </c>
      <c r="I13" s="8">
        <v>1515454</v>
      </c>
      <c r="J13" s="8">
        <v>4408455</v>
      </c>
      <c r="K13" s="8">
        <v>1336548</v>
      </c>
      <c r="L13" s="8">
        <v>1483082</v>
      </c>
      <c r="M13" s="8">
        <v>1576884</v>
      </c>
      <c r="N13" s="8">
        <v>4396514</v>
      </c>
      <c r="O13" s="8">
        <v>1475309</v>
      </c>
      <c r="P13" s="8">
        <v>1528143</v>
      </c>
      <c r="Q13" s="8">
        <v>-185184</v>
      </c>
      <c r="R13" s="8">
        <v>2818268</v>
      </c>
      <c r="S13" s="8"/>
      <c r="T13" s="8"/>
      <c r="U13" s="8"/>
      <c r="V13" s="8"/>
      <c r="W13" s="8">
        <v>11623237</v>
      </c>
      <c r="X13" s="8">
        <v>12265471</v>
      </c>
      <c r="Y13" s="8">
        <v>-642234</v>
      </c>
      <c r="Z13" s="2">
        <v>-5.24</v>
      </c>
      <c r="AA13" s="6">
        <v>20000000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41308076</v>
      </c>
      <c r="D15" s="6"/>
      <c r="E15" s="7">
        <v>34682204</v>
      </c>
      <c r="F15" s="8">
        <v>34726000</v>
      </c>
      <c r="G15" s="8">
        <v>73948</v>
      </c>
      <c r="H15" s="8">
        <v>97636</v>
      </c>
      <c r="I15" s="8">
        <v>82353</v>
      </c>
      <c r="J15" s="8">
        <v>253937</v>
      </c>
      <c r="K15" s="8">
        <v>173044</v>
      </c>
      <c r="L15" s="8">
        <v>125650</v>
      </c>
      <c r="M15" s="8">
        <v>105474</v>
      </c>
      <c r="N15" s="8">
        <v>404168</v>
      </c>
      <c r="O15" s="8">
        <v>173670</v>
      </c>
      <c r="P15" s="8">
        <v>115132</v>
      </c>
      <c r="Q15" s="8">
        <v>105787</v>
      </c>
      <c r="R15" s="8">
        <v>394589</v>
      </c>
      <c r="S15" s="8"/>
      <c r="T15" s="8"/>
      <c r="U15" s="8"/>
      <c r="V15" s="8"/>
      <c r="W15" s="8">
        <v>1052694</v>
      </c>
      <c r="X15" s="8">
        <v>25564760</v>
      </c>
      <c r="Y15" s="8">
        <v>-24512066</v>
      </c>
      <c r="Z15" s="2">
        <v>-95.88</v>
      </c>
      <c r="AA15" s="6">
        <v>34726000</v>
      </c>
    </row>
    <row r="16" spans="1:27" ht="13.5">
      <c r="A16" s="23" t="s">
        <v>41</v>
      </c>
      <c r="B16" s="29"/>
      <c r="C16" s="6">
        <v>35678</v>
      </c>
      <c r="D16" s="6"/>
      <c r="E16" s="7">
        <v>61798</v>
      </c>
      <c r="F16" s="8">
        <v>61798</v>
      </c>
      <c r="G16" s="8">
        <v>1788</v>
      </c>
      <c r="H16" s="8">
        <v>2746</v>
      </c>
      <c r="I16" s="8">
        <v>2155</v>
      </c>
      <c r="J16" s="8">
        <v>6689</v>
      </c>
      <c r="K16" s="8">
        <v>7975</v>
      </c>
      <c r="L16" s="8">
        <v>3609</v>
      </c>
      <c r="M16" s="8">
        <v>2055</v>
      </c>
      <c r="N16" s="8">
        <v>13639</v>
      </c>
      <c r="O16" s="8">
        <v>3416</v>
      </c>
      <c r="P16" s="8">
        <v>3310</v>
      </c>
      <c r="Q16" s="8">
        <v>4460</v>
      </c>
      <c r="R16" s="8">
        <v>11186</v>
      </c>
      <c r="S16" s="8"/>
      <c r="T16" s="8"/>
      <c r="U16" s="8"/>
      <c r="V16" s="8"/>
      <c r="W16" s="8">
        <v>31514</v>
      </c>
      <c r="X16" s="8">
        <v>43532</v>
      </c>
      <c r="Y16" s="8">
        <v>-12018</v>
      </c>
      <c r="Z16" s="2">
        <v>-27.61</v>
      </c>
      <c r="AA16" s="6">
        <v>61798</v>
      </c>
    </row>
    <row r="17" spans="1:27" ht="13.5">
      <c r="A17" s="23" t="s">
        <v>42</v>
      </c>
      <c r="B17" s="29"/>
      <c r="C17" s="6">
        <v>6898029</v>
      </c>
      <c r="D17" s="6"/>
      <c r="E17" s="7">
        <v>6638101</v>
      </c>
      <c r="F17" s="8">
        <v>7265242</v>
      </c>
      <c r="G17" s="8"/>
      <c r="H17" s="8"/>
      <c r="I17" s="8"/>
      <c r="J17" s="8"/>
      <c r="K17" s="8"/>
      <c r="L17" s="8">
        <v>2375390</v>
      </c>
      <c r="M17" s="8"/>
      <c r="N17" s="8">
        <v>2375390</v>
      </c>
      <c r="O17" s="8"/>
      <c r="P17" s="8">
        <v>361</v>
      </c>
      <c r="Q17" s="8">
        <v>1855064</v>
      </c>
      <c r="R17" s="8">
        <v>1855425</v>
      </c>
      <c r="S17" s="8"/>
      <c r="T17" s="8"/>
      <c r="U17" s="8"/>
      <c r="V17" s="8"/>
      <c r="W17" s="8">
        <v>4230815</v>
      </c>
      <c r="X17" s="8">
        <v>5142551</v>
      </c>
      <c r="Y17" s="8">
        <v>-911736</v>
      </c>
      <c r="Z17" s="2">
        <v>-17.73</v>
      </c>
      <c r="AA17" s="6">
        <v>7265242</v>
      </c>
    </row>
    <row r="18" spans="1:27" ht="13.5">
      <c r="A18" s="23" t="s">
        <v>43</v>
      </c>
      <c r="B18" s="29"/>
      <c r="C18" s="6">
        <v>116669579</v>
      </c>
      <c r="D18" s="6"/>
      <c r="E18" s="7">
        <v>138442000</v>
      </c>
      <c r="F18" s="8">
        <v>155813286</v>
      </c>
      <c r="G18" s="8">
        <v>1</v>
      </c>
      <c r="H18" s="8">
        <v>710162</v>
      </c>
      <c r="I18" s="8">
        <v>2244507</v>
      </c>
      <c r="J18" s="8">
        <v>2954670</v>
      </c>
      <c r="K18" s="8">
        <v>3040260</v>
      </c>
      <c r="L18" s="8">
        <v>1797433</v>
      </c>
      <c r="M18" s="8">
        <v>1912443</v>
      </c>
      <c r="N18" s="8">
        <v>6750136</v>
      </c>
      <c r="O18" s="8">
        <v>6579808</v>
      </c>
      <c r="P18" s="8">
        <v>1899909</v>
      </c>
      <c r="Q18" s="8">
        <v>1624099</v>
      </c>
      <c r="R18" s="8">
        <v>10103816</v>
      </c>
      <c r="S18" s="8"/>
      <c r="T18" s="8"/>
      <c r="U18" s="8"/>
      <c r="V18" s="8"/>
      <c r="W18" s="8">
        <v>19808622</v>
      </c>
      <c r="X18" s="8">
        <v>105188003</v>
      </c>
      <c r="Y18" s="8">
        <v>-85379381</v>
      </c>
      <c r="Z18" s="2">
        <v>-81.17</v>
      </c>
      <c r="AA18" s="6">
        <v>155813286</v>
      </c>
    </row>
    <row r="19" spans="1:27" ht="13.5">
      <c r="A19" s="23" t="s">
        <v>44</v>
      </c>
      <c r="B19" s="29"/>
      <c r="C19" s="6">
        <v>6547162</v>
      </c>
      <c r="D19" s="6"/>
      <c r="E19" s="7">
        <v>6819071</v>
      </c>
      <c r="F19" s="26">
        <v>6753005</v>
      </c>
      <c r="G19" s="26">
        <v>170071</v>
      </c>
      <c r="H19" s="26">
        <v>-792674</v>
      </c>
      <c r="I19" s="26">
        <v>-1679369</v>
      </c>
      <c r="J19" s="26">
        <v>-2301972</v>
      </c>
      <c r="K19" s="26">
        <v>-618733</v>
      </c>
      <c r="L19" s="26">
        <v>-675239</v>
      </c>
      <c r="M19" s="26">
        <v>2913571</v>
      </c>
      <c r="N19" s="26">
        <v>1619599</v>
      </c>
      <c r="O19" s="26">
        <v>-866343</v>
      </c>
      <c r="P19" s="26">
        <v>331035</v>
      </c>
      <c r="Q19" s="26">
        <v>-549264</v>
      </c>
      <c r="R19" s="26">
        <v>-1084572</v>
      </c>
      <c r="S19" s="26"/>
      <c r="T19" s="26"/>
      <c r="U19" s="26"/>
      <c r="V19" s="26"/>
      <c r="W19" s="26">
        <v>-1766945</v>
      </c>
      <c r="X19" s="26">
        <v>6485183</v>
      </c>
      <c r="Y19" s="26">
        <v>-8252128</v>
      </c>
      <c r="Z19" s="27">
        <v>-127.25</v>
      </c>
      <c r="AA19" s="28">
        <v>6753005</v>
      </c>
    </row>
    <row r="20" spans="1:27" ht="13.5">
      <c r="A20" s="23" t="s">
        <v>45</v>
      </c>
      <c r="B20" s="29"/>
      <c r="C20" s="6">
        <v>-1027163</v>
      </c>
      <c r="D20" s="6"/>
      <c r="E20" s="7"/>
      <c r="F20" s="8">
        <v>200000</v>
      </c>
      <c r="G20" s="8"/>
      <c r="H20" s="8"/>
      <c r="I20" s="30"/>
      <c r="J20" s="8"/>
      <c r="K20" s="8"/>
      <c r="L20" s="8">
        <v>565</v>
      </c>
      <c r="M20" s="8"/>
      <c r="N20" s="8">
        <v>565</v>
      </c>
      <c r="O20" s="8"/>
      <c r="P20" s="30"/>
      <c r="Q20" s="8"/>
      <c r="R20" s="8"/>
      <c r="S20" s="8"/>
      <c r="T20" s="8"/>
      <c r="U20" s="8"/>
      <c r="V20" s="8"/>
      <c r="W20" s="30">
        <v>565</v>
      </c>
      <c r="X20" s="8">
        <v>50000</v>
      </c>
      <c r="Y20" s="8">
        <v>-49435</v>
      </c>
      <c r="Z20" s="2">
        <v>-98.87</v>
      </c>
      <c r="AA20" s="6">
        <v>200000</v>
      </c>
    </row>
    <row r="21" spans="1:27" ht="24.75" customHeight="1">
      <c r="A21" s="31" t="s">
        <v>46</v>
      </c>
      <c r="B21" s="32"/>
      <c r="C21" s="33">
        <f aca="true" t="shared" si="0" ref="C21:Y21">SUM(C5:C20)</f>
        <v>524575668</v>
      </c>
      <c r="D21" s="33">
        <f t="shared" si="0"/>
        <v>0</v>
      </c>
      <c r="E21" s="34">
        <f t="shared" si="0"/>
        <v>551060817</v>
      </c>
      <c r="F21" s="35">
        <f t="shared" si="0"/>
        <v>587670446</v>
      </c>
      <c r="G21" s="35">
        <f t="shared" si="0"/>
        <v>66624449</v>
      </c>
      <c r="H21" s="35">
        <f t="shared" si="0"/>
        <v>32384504</v>
      </c>
      <c r="I21" s="35">
        <f t="shared" si="0"/>
        <v>29640745</v>
      </c>
      <c r="J21" s="35">
        <f t="shared" si="0"/>
        <v>128649698</v>
      </c>
      <c r="K21" s="35">
        <f t="shared" si="0"/>
        <v>31688090</v>
      </c>
      <c r="L21" s="35">
        <f t="shared" si="0"/>
        <v>30573109</v>
      </c>
      <c r="M21" s="35">
        <f t="shared" si="0"/>
        <v>32675439</v>
      </c>
      <c r="N21" s="35">
        <f t="shared" si="0"/>
        <v>94936638</v>
      </c>
      <c r="O21" s="35">
        <f t="shared" si="0"/>
        <v>38017316</v>
      </c>
      <c r="P21" s="35">
        <f t="shared" si="0"/>
        <v>30689990</v>
      </c>
      <c r="Q21" s="35">
        <f t="shared" si="0"/>
        <v>30027087</v>
      </c>
      <c r="R21" s="35">
        <f t="shared" si="0"/>
        <v>98734393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322320729</v>
      </c>
      <c r="X21" s="35">
        <f t="shared" si="0"/>
        <v>454823941</v>
      </c>
      <c r="Y21" s="35">
        <f t="shared" si="0"/>
        <v>-132503212</v>
      </c>
      <c r="Z21" s="36">
        <f>+IF(X21&lt;&gt;0,+(Y21/X21)*100,0)</f>
        <v>-29.132857806181317</v>
      </c>
      <c r="AA21" s="33">
        <f>SUM(AA5:AA20)</f>
        <v>587670446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186567471</v>
      </c>
      <c r="D24" s="6"/>
      <c r="E24" s="7">
        <v>230510086</v>
      </c>
      <c r="F24" s="8">
        <v>230210086</v>
      </c>
      <c r="G24" s="8">
        <v>16592541</v>
      </c>
      <c r="H24" s="8">
        <v>16781525</v>
      </c>
      <c r="I24" s="8">
        <v>16658361</v>
      </c>
      <c r="J24" s="8">
        <v>50032427</v>
      </c>
      <c r="K24" s="8">
        <v>16271707</v>
      </c>
      <c r="L24" s="8">
        <v>17615852</v>
      </c>
      <c r="M24" s="8">
        <v>16752956</v>
      </c>
      <c r="N24" s="8">
        <v>50640515</v>
      </c>
      <c r="O24" s="8">
        <v>16546156</v>
      </c>
      <c r="P24" s="8">
        <v>16337916</v>
      </c>
      <c r="Q24" s="8">
        <v>16107326</v>
      </c>
      <c r="R24" s="8">
        <v>48991398</v>
      </c>
      <c r="S24" s="8"/>
      <c r="T24" s="8"/>
      <c r="U24" s="8"/>
      <c r="V24" s="8"/>
      <c r="W24" s="8">
        <v>149664340</v>
      </c>
      <c r="X24" s="8">
        <v>142095143</v>
      </c>
      <c r="Y24" s="8">
        <v>7569197</v>
      </c>
      <c r="Z24" s="2">
        <v>5.33</v>
      </c>
      <c r="AA24" s="6">
        <v>230210086</v>
      </c>
    </row>
    <row r="25" spans="1:27" ht="13.5">
      <c r="A25" s="25" t="s">
        <v>49</v>
      </c>
      <c r="B25" s="24"/>
      <c r="C25" s="6">
        <v>11688907</v>
      </c>
      <c r="D25" s="6"/>
      <c r="E25" s="7">
        <v>12615391</v>
      </c>
      <c r="F25" s="8">
        <v>12615391</v>
      </c>
      <c r="G25" s="8">
        <v>1012756</v>
      </c>
      <c r="H25" s="8">
        <v>978614</v>
      </c>
      <c r="I25" s="8">
        <v>978620</v>
      </c>
      <c r="J25" s="8">
        <v>2969990</v>
      </c>
      <c r="K25" s="8">
        <v>978610</v>
      </c>
      <c r="L25" s="8">
        <v>978611</v>
      </c>
      <c r="M25" s="8">
        <v>966791</v>
      </c>
      <c r="N25" s="8">
        <v>2924012</v>
      </c>
      <c r="O25" s="8">
        <v>971193</v>
      </c>
      <c r="P25" s="8">
        <v>978185</v>
      </c>
      <c r="Q25" s="8">
        <v>978191</v>
      </c>
      <c r="R25" s="8">
        <v>2927569</v>
      </c>
      <c r="S25" s="8"/>
      <c r="T25" s="8"/>
      <c r="U25" s="8"/>
      <c r="V25" s="8"/>
      <c r="W25" s="8">
        <v>8821571</v>
      </c>
      <c r="X25" s="8">
        <v>9495567</v>
      </c>
      <c r="Y25" s="8">
        <v>-673996</v>
      </c>
      <c r="Z25" s="2">
        <v>-7.1</v>
      </c>
      <c r="AA25" s="6">
        <v>12615391</v>
      </c>
    </row>
    <row r="26" spans="1:27" ht="13.5">
      <c r="A26" s="25" t="s">
        <v>50</v>
      </c>
      <c r="B26" s="24"/>
      <c r="C26" s="6">
        <v>74345671</v>
      </c>
      <c r="D26" s="6"/>
      <c r="E26" s="7">
        <v>57789145</v>
      </c>
      <c r="F26" s="8">
        <v>72667129</v>
      </c>
      <c r="G26" s="8">
        <v>4815752</v>
      </c>
      <c r="H26" s="8">
        <v>4815763</v>
      </c>
      <c r="I26" s="8">
        <v>6886626</v>
      </c>
      <c r="J26" s="8">
        <v>16518141</v>
      </c>
      <c r="K26" s="8">
        <v>4806295</v>
      </c>
      <c r="L26" s="8">
        <v>4815920</v>
      </c>
      <c r="M26" s="8">
        <v>4815775</v>
      </c>
      <c r="N26" s="8">
        <v>14437990</v>
      </c>
      <c r="O26" s="8">
        <v>4856644</v>
      </c>
      <c r="P26" s="8">
        <v>4791999</v>
      </c>
      <c r="Q26" s="8">
        <v>7791361</v>
      </c>
      <c r="R26" s="8">
        <v>17440004</v>
      </c>
      <c r="S26" s="8"/>
      <c r="T26" s="8"/>
      <c r="U26" s="8"/>
      <c r="V26" s="8"/>
      <c r="W26" s="8">
        <v>48396135</v>
      </c>
      <c r="X26" s="8">
        <v>34857009</v>
      </c>
      <c r="Y26" s="8">
        <v>13539126</v>
      </c>
      <c r="Z26" s="2">
        <v>38.84</v>
      </c>
      <c r="AA26" s="6">
        <v>72667129</v>
      </c>
    </row>
    <row r="27" spans="1:27" ht="13.5">
      <c r="A27" s="25" t="s">
        <v>51</v>
      </c>
      <c r="B27" s="24"/>
      <c r="C27" s="6">
        <v>16624003</v>
      </c>
      <c r="D27" s="6"/>
      <c r="E27" s="7">
        <v>29065934</v>
      </c>
      <c r="F27" s="8">
        <v>29065934</v>
      </c>
      <c r="G27" s="8"/>
      <c r="H27" s="8"/>
      <c r="I27" s="8"/>
      <c r="J27" s="8"/>
      <c r="K27" s="8"/>
      <c r="L27" s="8"/>
      <c r="M27" s="8"/>
      <c r="N27" s="8"/>
      <c r="O27" s="8"/>
      <c r="P27" s="8">
        <v>3249816</v>
      </c>
      <c r="Q27" s="8">
        <v>9827930</v>
      </c>
      <c r="R27" s="8">
        <v>13077746</v>
      </c>
      <c r="S27" s="8"/>
      <c r="T27" s="8"/>
      <c r="U27" s="8"/>
      <c r="V27" s="8"/>
      <c r="W27" s="8">
        <v>13077746</v>
      </c>
      <c r="X27" s="8">
        <v>4738482</v>
      </c>
      <c r="Y27" s="8">
        <v>8339264</v>
      </c>
      <c r="Z27" s="2">
        <v>175.99</v>
      </c>
      <c r="AA27" s="6">
        <v>29065934</v>
      </c>
    </row>
    <row r="28" spans="1:27" ht="13.5">
      <c r="A28" s="25" t="s">
        <v>52</v>
      </c>
      <c r="B28" s="24"/>
      <c r="C28" s="6">
        <v>13845546</v>
      </c>
      <c r="D28" s="6"/>
      <c r="E28" s="7">
        <v>14595741</v>
      </c>
      <c r="F28" s="8">
        <v>14595741</v>
      </c>
      <c r="G28" s="8">
        <v>40418</v>
      </c>
      <c r="H28" s="8"/>
      <c r="I28" s="8">
        <v>1840463</v>
      </c>
      <c r="J28" s="8">
        <v>1880881</v>
      </c>
      <c r="K28" s="8"/>
      <c r="L28" s="8"/>
      <c r="M28" s="8">
        <v>2261719</v>
      </c>
      <c r="N28" s="8">
        <v>2261719</v>
      </c>
      <c r="O28" s="8">
        <v>28147</v>
      </c>
      <c r="P28" s="8"/>
      <c r="Q28" s="8">
        <v>1789995</v>
      </c>
      <c r="R28" s="8">
        <v>1818142</v>
      </c>
      <c r="S28" s="8"/>
      <c r="T28" s="8"/>
      <c r="U28" s="8"/>
      <c r="V28" s="8"/>
      <c r="W28" s="8">
        <v>5960742</v>
      </c>
      <c r="X28" s="8">
        <v>8104491</v>
      </c>
      <c r="Y28" s="8">
        <v>-2143749</v>
      </c>
      <c r="Z28" s="2">
        <v>-26.45</v>
      </c>
      <c r="AA28" s="6">
        <v>14595741</v>
      </c>
    </row>
    <row r="29" spans="1:27" ht="13.5">
      <c r="A29" s="25" t="s">
        <v>53</v>
      </c>
      <c r="B29" s="24"/>
      <c r="C29" s="6">
        <v>76381521</v>
      </c>
      <c r="D29" s="6"/>
      <c r="E29" s="7">
        <v>87525828</v>
      </c>
      <c r="F29" s="8">
        <v>87525828</v>
      </c>
      <c r="G29" s="8"/>
      <c r="H29" s="8">
        <v>10346693</v>
      </c>
      <c r="I29" s="8">
        <v>8759329</v>
      </c>
      <c r="J29" s="8">
        <v>19106022</v>
      </c>
      <c r="K29" s="8">
        <v>7660176</v>
      </c>
      <c r="L29" s="8">
        <v>6611258</v>
      </c>
      <c r="M29" s="8">
        <v>6412745</v>
      </c>
      <c r="N29" s="8">
        <v>20684179</v>
      </c>
      <c r="O29" s="8">
        <v>6283729</v>
      </c>
      <c r="P29" s="8">
        <v>7071298</v>
      </c>
      <c r="Q29" s="8">
        <v>6306026</v>
      </c>
      <c r="R29" s="8">
        <v>19661053</v>
      </c>
      <c r="S29" s="8"/>
      <c r="T29" s="8"/>
      <c r="U29" s="8"/>
      <c r="V29" s="8"/>
      <c r="W29" s="8">
        <v>59451254</v>
      </c>
      <c r="X29" s="8">
        <v>64851150</v>
      </c>
      <c r="Y29" s="8">
        <v>-5399896</v>
      </c>
      <c r="Z29" s="2">
        <v>-8.33</v>
      </c>
      <c r="AA29" s="6">
        <v>87525828</v>
      </c>
    </row>
    <row r="30" spans="1:27" ht="13.5">
      <c r="A30" s="25" t="s">
        <v>54</v>
      </c>
      <c r="B30" s="24"/>
      <c r="C30" s="6">
        <v>28859347</v>
      </c>
      <c r="D30" s="6"/>
      <c r="E30" s="7">
        <v>50757897</v>
      </c>
      <c r="F30" s="8">
        <v>55333543</v>
      </c>
      <c r="G30" s="8">
        <v>2728</v>
      </c>
      <c r="H30" s="8">
        <v>2308224</v>
      </c>
      <c r="I30" s="8">
        <v>2654227</v>
      </c>
      <c r="J30" s="8">
        <v>4965179</v>
      </c>
      <c r="K30" s="8">
        <v>1537158</v>
      </c>
      <c r="L30" s="8">
        <v>1730736</v>
      </c>
      <c r="M30" s="8">
        <v>6385569</v>
      </c>
      <c r="N30" s="8">
        <v>9653463</v>
      </c>
      <c r="O30" s="8">
        <v>1919473</v>
      </c>
      <c r="P30" s="8">
        <v>1520550</v>
      </c>
      <c r="Q30" s="8">
        <v>1106852</v>
      </c>
      <c r="R30" s="8">
        <v>4546875</v>
      </c>
      <c r="S30" s="8"/>
      <c r="T30" s="8"/>
      <c r="U30" s="8"/>
      <c r="V30" s="8"/>
      <c r="W30" s="8">
        <v>19165517</v>
      </c>
      <c r="X30" s="8">
        <v>30603282</v>
      </c>
      <c r="Y30" s="8">
        <v>-11437765</v>
      </c>
      <c r="Z30" s="2">
        <v>-37.37</v>
      </c>
      <c r="AA30" s="6">
        <v>55333543</v>
      </c>
    </row>
    <row r="31" spans="1:27" ht="13.5">
      <c r="A31" s="25" t="s">
        <v>55</v>
      </c>
      <c r="B31" s="24"/>
      <c r="C31" s="6">
        <v>38237586</v>
      </c>
      <c r="D31" s="6"/>
      <c r="E31" s="7">
        <v>49030613</v>
      </c>
      <c r="F31" s="8">
        <v>59280876</v>
      </c>
      <c r="G31" s="8">
        <v>338013</v>
      </c>
      <c r="H31" s="8">
        <v>1140577</v>
      </c>
      <c r="I31" s="8">
        <v>1746078</v>
      </c>
      <c r="J31" s="8">
        <v>3224668</v>
      </c>
      <c r="K31" s="8">
        <v>2510537</v>
      </c>
      <c r="L31" s="8">
        <v>3091400</v>
      </c>
      <c r="M31" s="8">
        <v>2734065</v>
      </c>
      <c r="N31" s="8">
        <v>8336002</v>
      </c>
      <c r="O31" s="8">
        <v>2040061</v>
      </c>
      <c r="P31" s="8">
        <v>2032621</v>
      </c>
      <c r="Q31" s="8">
        <v>3178237</v>
      </c>
      <c r="R31" s="8">
        <v>7250919</v>
      </c>
      <c r="S31" s="8"/>
      <c r="T31" s="8"/>
      <c r="U31" s="8"/>
      <c r="V31" s="8"/>
      <c r="W31" s="8">
        <v>18811589</v>
      </c>
      <c r="X31" s="8">
        <v>23581352</v>
      </c>
      <c r="Y31" s="8">
        <v>-4769763</v>
      </c>
      <c r="Z31" s="2">
        <v>-20.23</v>
      </c>
      <c r="AA31" s="6">
        <v>59280876</v>
      </c>
    </row>
    <row r="32" spans="1:27" ht="13.5">
      <c r="A32" s="25" t="s">
        <v>43</v>
      </c>
      <c r="B32" s="24"/>
      <c r="C32" s="6">
        <v>132245</v>
      </c>
      <c r="D32" s="6"/>
      <c r="E32" s="7">
        <v>186000</v>
      </c>
      <c r="F32" s="8">
        <v>163000</v>
      </c>
      <c r="G32" s="8"/>
      <c r="H32" s="8"/>
      <c r="I32" s="8"/>
      <c r="J32" s="8"/>
      <c r="K32" s="8"/>
      <c r="L32" s="8">
        <v>49000</v>
      </c>
      <c r="M32" s="8">
        <v>23000</v>
      </c>
      <c r="N32" s="8">
        <v>72000</v>
      </c>
      <c r="O32" s="8">
        <v>1500</v>
      </c>
      <c r="P32" s="8">
        <v>500</v>
      </c>
      <c r="Q32" s="8"/>
      <c r="R32" s="8">
        <v>2000</v>
      </c>
      <c r="S32" s="8"/>
      <c r="T32" s="8"/>
      <c r="U32" s="8"/>
      <c r="V32" s="8"/>
      <c r="W32" s="8">
        <v>74000</v>
      </c>
      <c r="X32" s="8">
        <v>140390</v>
      </c>
      <c r="Y32" s="8">
        <v>-66390</v>
      </c>
      <c r="Z32" s="2">
        <v>-47.29</v>
      </c>
      <c r="AA32" s="6">
        <v>163000</v>
      </c>
    </row>
    <row r="33" spans="1:27" ht="13.5">
      <c r="A33" s="25" t="s">
        <v>56</v>
      </c>
      <c r="B33" s="24"/>
      <c r="C33" s="6">
        <v>37803968</v>
      </c>
      <c r="D33" s="6"/>
      <c r="E33" s="7">
        <v>42507990</v>
      </c>
      <c r="F33" s="8">
        <v>48685604</v>
      </c>
      <c r="G33" s="8">
        <v>321890</v>
      </c>
      <c r="H33" s="8">
        <v>4421889</v>
      </c>
      <c r="I33" s="8">
        <v>2558862</v>
      </c>
      <c r="J33" s="8">
        <v>7302641</v>
      </c>
      <c r="K33" s="8">
        <v>3718288</v>
      </c>
      <c r="L33" s="8">
        <v>3899530</v>
      </c>
      <c r="M33" s="8">
        <v>3967151</v>
      </c>
      <c r="N33" s="8">
        <v>11584969</v>
      </c>
      <c r="O33" s="8">
        <v>2298727</v>
      </c>
      <c r="P33" s="8">
        <v>2217414</v>
      </c>
      <c r="Q33" s="8">
        <v>3298114</v>
      </c>
      <c r="R33" s="8">
        <v>7814255</v>
      </c>
      <c r="S33" s="8"/>
      <c r="T33" s="8"/>
      <c r="U33" s="8"/>
      <c r="V33" s="8"/>
      <c r="W33" s="8">
        <v>26701865</v>
      </c>
      <c r="X33" s="8">
        <v>27214882</v>
      </c>
      <c r="Y33" s="8">
        <v>-513017</v>
      </c>
      <c r="Z33" s="2">
        <v>-1.89</v>
      </c>
      <c r="AA33" s="6">
        <v>48685604</v>
      </c>
    </row>
    <row r="34" spans="1:27" ht="13.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484486265</v>
      </c>
      <c r="D35" s="33">
        <f>SUM(D24:D34)</f>
        <v>0</v>
      </c>
      <c r="E35" s="34">
        <f t="shared" si="1"/>
        <v>574584625</v>
      </c>
      <c r="F35" s="35">
        <f t="shared" si="1"/>
        <v>610143132</v>
      </c>
      <c r="G35" s="35">
        <f t="shared" si="1"/>
        <v>23124098</v>
      </c>
      <c r="H35" s="35">
        <f t="shared" si="1"/>
        <v>40793285</v>
      </c>
      <c r="I35" s="35">
        <f t="shared" si="1"/>
        <v>42082566</v>
      </c>
      <c r="J35" s="35">
        <f t="shared" si="1"/>
        <v>105999949</v>
      </c>
      <c r="K35" s="35">
        <f t="shared" si="1"/>
        <v>37482771</v>
      </c>
      <c r="L35" s="35">
        <f t="shared" si="1"/>
        <v>38792307</v>
      </c>
      <c r="M35" s="35">
        <f t="shared" si="1"/>
        <v>44319771</v>
      </c>
      <c r="N35" s="35">
        <f t="shared" si="1"/>
        <v>120594849</v>
      </c>
      <c r="O35" s="35">
        <f t="shared" si="1"/>
        <v>34945630</v>
      </c>
      <c r="P35" s="35">
        <f t="shared" si="1"/>
        <v>38200299</v>
      </c>
      <c r="Q35" s="35">
        <f t="shared" si="1"/>
        <v>50384032</v>
      </c>
      <c r="R35" s="35">
        <f t="shared" si="1"/>
        <v>123529961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350124759</v>
      </c>
      <c r="X35" s="35">
        <f t="shared" si="1"/>
        <v>345681748</v>
      </c>
      <c r="Y35" s="35">
        <f t="shared" si="1"/>
        <v>4443011</v>
      </c>
      <c r="Z35" s="36">
        <f>+IF(X35&lt;&gt;0,+(Y35/X35)*100,0)</f>
        <v>1.2852894391172773</v>
      </c>
      <c r="AA35" s="33">
        <f>SUM(AA24:AA34)</f>
        <v>610143132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40089403</v>
      </c>
      <c r="D37" s="46">
        <f>+D21-D35</f>
        <v>0</v>
      </c>
      <c r="E37" s="47">
        <f t="shared" si="2"/>
        <v>-23523808</v>
      </c>
      <c r="F37" s="48">
        <f t="shared" si="2"/>
        <v>-22472686</v>
      </c>
      <c r="G37" s="48">
        <f t="shared" si="2"/>
        <v>43500351</v>
      </c>
      <c r="H37" s="48">
        <f t="shared" si="2"/>
        <v>-8408781</v>
      </c>
      <c r="I37" s="48">
        <f t="shared" si="2"/>
        <v>-12441821</v>
      </c>
      <c r="J37" s="48">
        <f t="shared" si="2"/>
        <v>22649749</v>
      </c>
      <c r="K37" s="48">
        <f t="shared" si="2"/>
        <v>-5794681</v>
      </c>
      <c r="L37" s="48">
        <f t="shared" si="2"/>
        <v>-8219198</v>
      </c>
      <c r="M37" s="48">
        <f t="shared" si="2"/>
        <v>-11644332</v>
      </c>
      <c r="N37" s="48">
        <f t="shared" si="2"/>
        <v>-25658211</v>
      </c>
      <c r="O37" s="48">
        <f t="shared" si="2"/>
        <v>3071686</v>
      </c>
      <c r="P37" s="48">
        <f t="shared" si="2"/>
        <v>-7510309</v>
      </c>
      <c r="Q37" s="48">
        <f t="shared" si="2"/>
        <v>-20356945</v>
      </c>
      <c r="R37" s="48">
        <f t="shared" si="2"/>
        <v>-24795568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-27804030</v>
      </c>
      <c r="X37" s="48">
        <f>IF(F21=F35,0,X21-X35)</f>
        <v>109142193</v>
      </c>
      <c r="Y37" s="48">
        <f t="shared" si="2"/>
        <v>-136946223</v>
      </c>
      <c r="Z37" s="49">
        <f>+IF(X37&lt;&gt;0,+(Y37/X37)*100,0)</f>
        <v>-125.47505161454838</v>
      </c>
      <c r="AA37" s="46">
        <f>+AA21-AA35</f>
        <v>-22472686</v>
      </c>
    </row>
    <row r="38" spans="1:27" ht="22.5" customHeight="1">
      <c r="A38" s="50" t="s">
        <v>60</v>
      </c>
      <c r="B38" s="29"/>
      <c r="C38" s="6">
        <v>47543830</v>
      </c>
      <c r="D38" s="6"/>
      <c r="E38" s="7">
        <v>65895000</v>
      </c>
      <c r="F38" s="8">
        <v>74684533</v>
      </c>
      <c r="G38" s="8"/>
      <c r="H38" s="8">
        <v>9108</v>
      </c>
      <c r="I38" s="8">
        <v>3189024</v>
      </c>
      <c r="J38" s="8">
        <v>3198132</v>
      </c>
      <c r="K38" s="8">
        <v>2656067</v>
      </c>
      <c r="L38" s="8">
        <v>5224848</v>
      </c>
      <c r="M38" s="8">
        <v>3198380</v>
      </c>
      <c r="N38" s="8">
        <v>11079295</v>
      </c>
      <c r="O38" s="8">
        <v>6377459</v>
      </c>
      <c r="P38" s="8">
        <v>1061726</v>
      </c>
      <c r="Q38" s="8">
        <v>867657</v>
      </c>
      <c r="R38" s="8">
        <v>8306842</v>
      </c>
      <c r="S38" s="8"/>
      <c r="T38" s="8"/>
      <c r="U38" s="8"/>
      <c r="V38" s="8"/>
      <c r="W38" s="8">
        <v>22584269</v>
      </c>
      <c r="X38" s="8">
        <v>50311566</v>
      </c>
      <c r="Y38" s="8">
        <v>-27727297</v>
      </c>
      <c r="Z38" s="2">
        <v>-55.11</v>
      </c>
      <c r="AA38" s="6">
        <v>74684533</v>
      </c>
    </row>
    <row r="39" spans="1:27" ht="57" customHeight="1">
      <c r="A39" s="50" t="s">
        <v>61</v>
      </c>
      <c r="B39" s="29"/>
      <c r="C39" s="28">
        <v>1003359</v>
      </c>
      <c r="D39" s="28"/>
      <c r="E39" s="7">
        <v>4883398</v>
      </c>
      <c r="F39" s="26">
        <v>100000</v>
      </c>
      <c r="G39" s="26"/>
      <c r="H39" s="26"/>
      <c r="I39" s="26">
        <v>40924</v>
      </c>
      <c r="J39" s="26">
        <v>40924</v>
      </c>
      <c r="K39" s="26"/>
      <c r="L39" s="26"/>
      <c r="M39" s="26"/>
      <c r="N39" s="26"/>
      <c r="O39" s="26"/>
      <c r="P39" s="26"/>
      <c r="Q39" s="26">
        <v>80009</v>
      </c>
      <c r="R39" s="26">
        <v>80009</v>
      </c>
      <c r="S39" s="26"/>
      <c r="T39" s="26"/>
      <c r="U39" s="26"/>
      <c r="V39" s="26"/>
      <c r="W39" s="26">
        <v>120933</v>
      </c>
      <c r="X39" s="26">
        <v>2499241</v>
      </c>
      <c r="Y39" s="26">
        <v>-2378308</v>
      </c>
      <c r="Z39" s="27">
        <v>-95.16</v>
      </c>
      <c r="AA39" s="28">
        <v>100000</v>
      </c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88636592</v>
      </c>
      <c r="D41" s="56">
        <f>SUM(D37:D40)</f>
        <v>0</v>
      </c>
      <c r="E41" s="57">
        <f t="shared" si="3"/>
        <v>47254590</v>
      </c>
      <c r="F41" s="58">
        <f t="shared" si="3"/>
        <v>52311847</v>
      </c>
      <c r="G41" s="58">
        <f t="shared" si="3"/>
        <v>43500351</v>
      </c>
      <c r="H41" s="58">
        <f t="shared" si="3"/>
        <v>-8399673</v>
      </c>
      <c r="I41" s="58">
        <f t="shared" si="3"/>
        <v>-9211873</v>
      </c>
      <c r="J41" s="58">
        <f t="shared" si="3"/>
        <v>25888805</v>
      </c>
      <c r="K41" s="58">
        <f t="shared" si="3"/>
        <v>-3138614</v>
      </c>
      <c r="L41" s="58">
        <f t="shared" si="3"/>
        <v>-2994350</v>
      </c>
      <c r="M41" s="58">
        <f t="shared" si="3"/>
        <v>-8445952</v>
      </c>
      <c r="N41" s="58">
        <f t="shared" si="3"/>
        <v>-14578916</v>
      </c>
      <c r="O41" s="58">
        <f t="shared" si="3"/>
        <v>9449145</v>
      </c>
      <c r="P41" s="58">
        <f t="shared" si="3"/>
        <v>-6448583</v>
      </c>
      <c r="Q41" s="58">
        <f t="shared" si="3"/>
        <v>-19409279</v>
      </c>
      <c r="R41" s="58">
        <f t="shared" si="3"/>
        <v>-16408717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-5098828</v>
      </c>
      <c r="X41" s="58">
        <f t="shared" si="3"/>
        <v>161953000</v>
      </c>
      <c r="Y41" s="58">
        <f t="shared" si="3"/>
        <v>-167051828</v>
      </c>
      <c r="Z41" s="59">
        <f>+IF(X41&lt;&gt;0,+(Y41/X41)*100,0)</f>
        <v>-103.14833809809019</v>
      </c>
      <c r="AA41" s="56">
        <f>SUM(AA37:AA40)</f>
        <v>52311847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88636592</v>
      </c>
      <c r="D43" s="64">
        <f>+D41-D42</f>
        <v>0</v>
      </c>
      <c r="E43" s="65">
        <f t="shared" si="4"/>
        <v>47254590</v>
      </c>
      <c r="F43" s="66">
        <f t="shared" si="4"/>
        <v>52311847</v>
      </c>
      <c r="G43" s="66">
        <f t="shared" si="4"/>
        <v>43500351</v>
      </c>
      <c r="H43" s="66">
        <f t="shared" si="4"/>
        <v>-8399673</v>
      </c>
      <c r="I43" s="66">
        <f t="shared" si="4"/>
        <v>-9211873</v>
      </c>
      <c r="J43" s="66">
        <f t="shared" si="4"/>
        <v>25888805</v>
      </c>
      <c r="K43" s="66">
        <f t="shared" si="4"/>
        <v>-3138614</v>
      </c>
      <c r="L43" s="66">
        <f t="shared" si="4"/>
        <v>-2994350</v>
      </c>
      <c r="M43" s="66">
        <f t="shared" si="4"/>
        <v>-8445952</v>
      </c>
      <c r="N43" s="66">
        <f t="shared" si="4"/>
        <v>-14578916</v>
      </c>
      <c r="O43" s="66">
        <f t="shared" si="4"/>
        <v>9449145</v>
      </c>
      <c r="P43" s="66">
        <f t="shared" si="4"/>
        <v>-6448583</v>
      </c>
      <c r="Q43" s="66">
        <f t="shared" si="4"/>
        <v>-19409279</v>
      </c>
      <c r="R43" s="66">
        <f t="shared" si="4"/>
        <v>-16408717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-5098828</v>
      </c>
      <c r="X43" s="66">
        <f t="shared" si="4"/>
        <v>161953000</v>
      </c>
      <c r="Y43" s="66">
        <f t="shared" si="4"/>
        <v>-167051828</v>
      </c>
      <c r="Z43" s="67">
        <f>+IF(X43&lt;&gt;0,+(Y43/X43)*100,0)</f>
        <v>-103.14833809809019</v>
      </c>
      <c r="AA43" s="64">
        <f>+AA41-AA42</f>
        <v>52311847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88636592</v>
      </c>
      <c r="D45" s="56">
        <f>SUM(D43:D44)</f>
        <v>0</v>
      </c>
      <c r="E45" s="57">
        <f t="shared" si="5"/>
        <v>47254590</v>
      </c>
      <c r="F45" s="58">
        <f t="shared" si="5"/>
        <v>52311847</v>
      </c>
      <c r="G45" s="58">
        <f t="shared" si="5"/>
        <v>43500351</v>
      </c>
      <c r="H45" s="58">
        <f t="shared" si="5"/>
        <v>-8399673</v>
      </c>
      <c r="I45" s="58">
        <f t="shared" si="5"/>
        <v>-9211873</v>
      </c>
      <c r="J45" s="58">
        <f t="shared" si="5"/>
        <v>25888805</v>
      </c>
      <c r="K45" s="58">
        <f t="shared" si="5"/>
        <v>-3138614</v>
      </c>
      <c r="L45" s="58">
        <f t="shared" si="5"/>
        <v>-2994350</v>
      </c>
      <c r="M45" s="58">
        <f t="shared" si="5"/>
        <v>-8445952</v>
      </c>
      <c r="N45" s="58">
        <f t="shared" si="5"/>
        <v>-14578916</v>
      </c>
      <c r="O45" s="58">
        <f t="shared" si="5"/>
        <v>9449145</v>
      </c>
      <c r="P45" s="58">
        <f t="shared" si="5"/>
        <v>-6448583</v>
      </c>
      <c r="Q45" s="58">
        <f t="shared" si="5"/>
        <v>-19409279</v>
      </c>
      <c r="R45" s="58">
        <f t="shared" si="5"/>
        <v>-16408717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-5098828</v>
      </c>
      <c r="X45" s="58">
        <f t="shared" si="5"/>
        <v>161953000</v>
      </c>
      <c r="Y45" s="58">
        <f t="shared" si="5"/>
        <v>-167051828</v>
      </c>
      <c r="Z45" s="59">
        <f>+IF(X45&lt;&gt;0,+(Y45/X45)*100,0)</f>
        <v>-103.14833809809019</v>
      </c>
      <c r="AA45" s="56">
        <f>SUM(AA43:AA44)</f>
        <v>52311847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88636592</v>
      </c>
      <c r="D47" s="71">
        <f>SUM(D45:D46)</f>
        <v>0</v>
      </c>
      <c r="E47" s="72">
        <f t="shared" si="6"/>
        <v>47254590</v>
      </c>
      <c r="F47" s="73">
        <f t="shared" si="6"/>
        <v>52311847</v>
      </c>
      <c r="G47" s="73">
        <f t="shared" si="6"/>
        <v>43500351</v>
      </c>
      <c r="H47" s="74">
        <f t="shared" si="6"/>
        <v>-8399673</v>
      </c>
      <c r="I47" s="74">
        <f t="shared" si="6"/>
        <v>-9211873</v>
      </c>
      <c r="J47" s="74">
        <f t="shared" si="6"/>
        <v>25888805</v>
      </c>
      <c r="K47" s="74">
        <f t="shared" si="6"/>
        <v>-3138614</v>
      </c>
      <c r="L47" s="74">
        <f t="shared" si="6"/>
        <v>-2994350</v>
      </c>
      <c r="M47" s="73">
        <f t="shared" si="6"/>
        <v>-8445952</v>
      </c>
      <c r="N47" s="73">
        <f t="shared" si="6"/>
        <v>-14578916</v>
      </c>
      <c r="O47" s="74">
        <f t="shared" si="6"/>
        <v>9449145</v>
      </c>
      <c r="P47" s="74">
        <f t="shared" si="6"/>
        <v>-6448583</v>
      </c>
      <c r="Q47" s="74">
        <f t="shared" si="6"/>
        <v>-19409279</v>
      </c>
      <c r="R47" s="74">
        <f t="shared" si="6"/>
        <v>-16408717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-5098828</v>
      </c>
      <c r="X47" s="74">
        <f t="shared" si="6"/>
        <v>161953000</v>
      </c>
      <c r="Y47" s="74">
        <f t="shared" si="6"/>
        <v>-167051828</v>
      </c>
      <c r="Z47" s="75">
        <f>+IF(X47&lt;&gt;0,+(Y47/X47)*100,0)</f>
        <v>-103.14833809809019</v>
      </c>
      <c r="AA47" s="76">
        <f>SUM(AA45:AA46)</f>
        <v>52311847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83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100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/>
      <c r="D5" s="6"/>
      <c r="E5" s="7">
        <v>242150000</v>
      </c>
      <c r="F5" s="8">
        <v>242950000</v>
      </c>
      <c r="G5" s="8">
        <v>22369019</v>
      </c>
      <c r="H5" s="8">
        <v>19555783</v>
      </c>
      <c r="I5" s="8">
        <v>19611355</v>
      </c>
      <c r="J5" s="8">
        <v>61536157</v>
      </c>
      <c r="K5" s="8">
        <v>21130813</v>
      </c>
      <c r="L5" s="8">
        <v>19418994</v>
      </c>
      <c r="M5" s="8">
        <v>19969452</v>
      </c>
      <c r="N5" s="8">
        <v>60519259</v>
      </c>
      <c r="O5" s="8">
        <v>19975258</v>
      </c>
      <c r="P5" s="8">
        <v>19966072</v>
      </c>
      <c r="Q5" s="8">
        <v>19938693</v>
      </c>
      <c r="R5" s="8">
        <v>59880023</v>
      </c>
      <c r="S5" s="8"/>
      <c r="T5" s="8"/>
      <c r="U5" s="8"/>
      <c r="V5" s="8"/>
      <c r="W5" s="8">
        <v>181935439</v>
      </c>
      <c r="X5" s="8">
        <v>181362491</v>
      </c>
      <c r="Y5" s="8">
        <v>572948</v>
      </c>
      <c r="Z5" s="2">
        <v>0.32</v>
      </c>
      <c r="AA5" s="6">
        <v>242950000</v>
      </c>
    </row>
    <row r="6" spans="1:27" ht="13.5">
      <c r="A6" s="23" t="s">
        <v>32</v>
      </c>
      <c r="B6" s="24"/>
      <c r="C6" s="6">
        <v>9989631</v>
      </c>
      <c r="D6" s="6"/>
      <c r="E6" s="7">
        <v>398867716</v>
      </c>
      <c r="F6" s="8">
        <v>403867716</v>
      </c>
      <c r="G6" s="8">
        <v>25207418</v>
      </c>
      <c r="H6" s="8">
        <v>46218281</v>
      </c>
      <c r="I6" s="8">
        <v>35673728</v>
      </c>
      <c r="J6" s="8">
        <v>107099427</v>
      </c>
      <c r="K6" s="8">
        <v>31297373</v>
      </c>
      <c r="L6" s="8">
        <v>34834033</v>
      </c>
      <c r="M6" s="8">
        <v>38340013</v>
      </c>
      <c r="N6" s="8">
        <v>104471419</v>
      </c>
      <c r="O6" s="8">
        <v>36070919</v>
      </c>
      <c r="P6" s="8">
        <v>35102369</v>
      </c>
      <c r="Q6" s="8">
        <v>33888700</v>
      </c>
      <c r="R6" s="8">
        <v>105061988</v>
      </c>
      <c r="S6" s="8"/>
      <c r="T6" s="8"/>
      <c r="U6" s="8"/>
      <c r="V6" s="8"/>
      <c r="W6" s="8">
        <v>316632834</v>
      </c>
      <c r="X6" s="8">
        <v>302900765</v>
      </c>
      <c r="Y6" s="8">
        <v>13732069</v>
      </c>
      <c r="Z6" s="2">
        <v>4.53</v>
      </c>
      <c r="AA6" s="6">
        <v>403867716</v>
      </c>
    </row>
    <row r="7" spans="1:27" ht="13.5">
      <c r="A7" s="25" t="s">
        <v>33</v>
      </c>
      <c r="B7" s="24"/>
      <c r="C7" s="6">
        <v>1381315</v>
      </c>
      <c r="D7" s="6"/>
      <c r="E7" s="7">
        <v>127320000</v>
      </c>
      <c r="F7" s="8">
        <v>128820000</v>
      </c>
      <c r="G7" s="8">
        <v>10252145</v>
      </c>
      <c r="H7" s="8">
        <v>10105300</v>
      </c>
      <c r="I7" s="8">
        <v>9417585</v>
      </c>
      <c r="J7" s="8">
        <v>29775030</v>
      </c>
      <c r="K7" s="8">
        <v>10652976</v>
      </c>
      <c r="L7" s="8">
        <v>11542491</v>
      </c>
      <c r="M7" s="8">
        <v>11025124</v>
      </c>
      <c r="N7" s="8">
        <v>33220591</v>
      </c>
      <c r="O7" s="8">
        <v>15027592</v>
      </c>
      <c r="P7" s="8">
        <v>12059840</v>
      </c>
      <c r="Q7" s="8">
        <v>11207024</v>
      </c>
      <c r="R7" s="8">
        <v>38294456</v>
      </c>
      <c r="S7" s="8"/>
      <c r="T7" s="8"/>
      <c r="U7" s="8"/>
      <c r="V7" s="8"/>
      <c r="W7" s="8">
        <v>101290077</v>
      </c>
      <c r="X7" s="8">
        <v>96614991</v>
      </c>
      <c r="Y7" s="8">
        <v>4675086</v>
      </c>
      <c r="Z7" s="2">
        <v>4.84</v>
      </c>
      <c r="AA7" s="6">
        <v>128820000</v>
      </c>
    </row>
    <row r="8" spans="1:27" ht="13.5">
      <c r="A8" s="25" t="s">
        <v>34</v>
      </c>
      <c r="B8" s="24"/>
      <c r="C8" s="6">
        <v>10290</v>
      </c>
      <c r="D8" s="6"/>
      <c r="E8" s="7">
        <v>80020100</v>
      </c>
      <c r="F8" s="8">
        <v>81020100</v>
      </c>
      <c r="G8" s="8">
        <v>6471195</v>
      </c>
      <c r="H8" s="8">
        <v>6307331</v>
      </c>
      <c r="I8" s="8">
        <v>6352646</v>
      </c>
      <c r="J8" s="8">
        <v>19131172</v>
      </c>
      <c r="K8" s="8">
        <v>6681273</v>
      </c>
      <c r="L8" s="8">
        <v>6840155</v>
      </c>
      <c r="M8" s="8">
        <v>6765366</v>
      </c>
      <c r="N8" s="8">
        <v>20286794</v>
      </c>
      <c r="O8" s="8">
        <v>8541925</v>
      </c>
      <c r="P8" s="8">
        <v>6812615</v>
      </c>
      <c r="Q8" s="8">
        <v>6682568</v>
      </c>
      <c r="R8" s="8">
        <v>22037108</v>
      </c>
      <c r="S8" s="8"/>
      <c r="T8" s="8"/>
      <c r="U8" s="8"/>
      <c r="V8" s="8"/>
      <c r="W8" s="8">
        <v>61455074</v>
      </c>
      <c r="X8" s="8">
        <v>60765044</v>
      </c>
      <c r="Y8" s="8">
        <v>690030</v>
      </c>
      <c r="Z8" s="2">
        <v>1.14</v>
      </c>
      <c r="AA8" s="6">
        <v>81020100</v>
      </c>
    </row>
    <row r="9" spans="1:27" ht="13.5">
      <c r="A9" s="25" t="s">
        <v>35</v>
      </c>
      <c r="B9" s="24"/>
      <c r="C9" s="6"/>
      <c r="D9" s="6"/>
      <c r="E9" s="7">
        <v>70122000</v>
      </c>
      <c r="F9" s="8">
        <v>69242000</v>
      </c>
      <c r="G9" s="8">
        <v>5812732</v>
      </c>
      <c r="H9" s="8">
        <v>5781012</v>
      </c>
      <c r="I9" s="8">
        <v>5741504</v>
      </c>
      <c r="J9" s="8">
        <v>17335248</v>
      </c>
      <c r="K9" s="8">
        <v>5758789</v>
      </c>
      <c r="L9" s="8">
        <v>5775462</v>
      </c>
      <c r="M9" s="8">
        <v>5753549</v>
      </c>
      <c r="N9" s="8">
        <v>17287800</v>
      </c>
      <c r="O9" s="8">
        <v>5770409</v>
      </c>
      <c r="P9" s="8">
        <v>5804978</v>
      </c>
      <c r="Q9" s="8">
        <v>5756217</v>
      </c>
      <c r="R9" s="8">
        <v>17331604</v>
      </c>
      <c r="S9" s="8"/>
      <c r="T9" s="8"/>
      <c r="U9" s="8"/>
      <c r="V9" s="8"/>
      <c r="W9" s="8">
        <v>51954652</v>
      </c>
      <c r="X9" s="8">
        <v>51931472</v>
      </c>
      <c r="Y9" s="8">
        <v>23180</v>
      </c>
      <c r="Z9" s="2">
        <v>0.04</v>
      </c>
      <c r="AA9" s="6">
        <v>69242000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23652</v>
      </c>
      <c r="D11" s="6"/>
      <c r="E11" s="7">
        <v>3562000</v>
      </c>
      <c r="F11" s="8">
        <v>3562000</v>
      </c>
      <c r="G11" s="8">
        <v>618166</v>
      </c>
      <c r="H11" s="8">
        <v>489507</v>
      </c>
      <c r="I11" s="8">
        <v>524216</v>
      </c>
      <c r="J11" s="8">
        <v>1631889</v>
      </c>
      <c r="K11" s="8">
        <v>490977</v>
      </c>
      <c r="L11" s="8">
        <v>495268</v>
      </c>
      <c r="M11" s="8">
        <v>483578</v>
      </c>
      <c r="N11" s="8">
        <v>1469823</v>
      </c>
      <c r="O11" s="8">
        <v>-860722</v>
      </c>
      <c r="P11" s="8">
        <v>297843</v>
      </c>
      <c r="Q11" s="8">
        <v>289137</v>
      </c>
      <c r="R11" s="8">
        <v>-273742</v>
      </c>
      <c r="S11" s="8"/>
      <c r="T11" s="8"/>
      <c r="U11" s="8"/>
      <c r="V11" s="8"/>
      <c r="W11" s="8">
        <v>2827970</v>
      </c>
      <c r="X11" s="8">
        <v>2670714</v>
      </c>
      <c r="Y11" s="8">
        <v>157256</v>
      </c>
      <c r="Z11" s="2">
        <v>5.89</v>
      </c>
      <c r="AA11" s="6">
        <v>3562000</v>
      </c>
    </row>
    <row r="12" spans="1:27" ht="13.5">
      <c r="A12" s="25" t="s">
        <v>37</v>
      </c>
      <c r="B12" s="29"/>
      <c r="C12" s="6">
        <v>2505191</v>
      </c>
      <c r="D12" s="6"/>
      <c r="E12" s="7">
        <v>28010000</v>
      </c>
      <c r="F12" s="8">
        <v>35860001</v>
      </c>
      <c r="G12" s="8">
        <v>-1206947</v>
      </c>
      <c r="H12" s="8">
        <v>1012444</v>
      </c>
      <c r="I12" s="8">
        <v>3579815</v>
      </c>
      <c r="J12" s="8">
        <v>3385312</v>
      </c>
      <c r="K12" s="8">
        <v>6753324</v>
      </c>
      <c r="L12" s="8">
        <v>5424111</v>
      </c>
      <c r="M12" s="8">
        <v>3185901</v>
      </c>
      <c r="N12" s="8">
        <v>15363336</v>
      </c>
      <c r="O12" s="8">
        <v>5118359</v>
      </c>
      <c r="P12" s="8">
        <v>1550738</v>
      </c>
      <c r="Q12" s="8">
        <v>2709731</v>
      </c>
      <c r="R12" s="8">
        <v>9378828</v>
      </c>
      <c r="S12" s="8"/>
      <c r="T12" s="8"/>
      <c r="U12" s="8"/>
      <c r="V12" s="8"/>
      <c r="W12" s="8">
        <v>28127476</v>
      </c>
      <c r="X12" s="8">
        <v>26894988</v>
      </c>
      <c r="Y12" s="8">
        <v>1232488</v>
      </c>
      <c r="Z12" s="2">
        <v>4.58</v>
      </c>
      <c r="AA12" s="6">
        <v>35860001</v>
      </c>
    </row>
    <row r="13" spans="1:27" ht="13.5">
      <c r="A13" s="23" t="s">
        <v>38</v>
      </c>
      <c r="B13" s="29"/>
      <c r="C13" s="6"/>
      <c r="D13" s="6"/>
      <c r="E13" s="7">
        <v>4151100</v>
      </c>
      <c r="F13" s="8">
        <v>4451100</v>
      </c>
      <c r="G13" s="8">
        <v>407598</v>
      </c>
      <c r="H13" s="8">
        <v>421018</v>
      </c>
      <c r="I13" s="8">
        <v>373457</v>
      </c>
      <c r="J13" s="8">
        <v>1202073</v>
      </c>
      <c r="K13" s="8">
        <v>396754</v>
      </c>
      <c r="L13" s="8">
        <v>416438</v>
      </c>
      <c r="M13" s="8">
        <v>423177</v>
      </c>
      <c r="N13" s="8">
        <v>1236369</v>
      </c>
      <c r="O13" s="8">
        <v>408686</v>
      </c>
      <c r="P13" s="8">
        <v>450928</v>
      </c>
      <c r="Q13" s="8">
        <v>367963</v>
      </c>
      <c r="R13" s="8">
        <v>1227577</v>
      </c>
      <c r="S13" s="8"/>
      <c r="T13" s="8"/>
      <c r="U13" s="8"/>
      <c r="V13" s="8"/>
      <c r="W13" s="8">
        <v>3666019</v>
      </c>
      <c r="X13" s="8">
        <v>3337997</v>
      </c>
      <c r="Y13" s="8">
        <v>328022</v>
      </c>
      <c r="Z13" s="2">
        <v>9.83</v>
      </c>
      <c r="AA13" s="6">
        <v>4451100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-4202645</v>
      </c>
      <c r="D15" s="6"/>
      <c r="E15" s="7">
        <v>32552220</v>
      </c>
      <c r="F15" s="8">
        <v>32552220</v>
      </c>
      <c r="G15" s="8">
        <v>3077708</v>
      </c>
      <c r="H15" s="8">
        <v>2765811</v>
      </c>
      <c r="I15" s="8">
        <v>2686790</v>
      </c>
      <c r="J15" s="8">
        <v>8530309</v>
      </c>
      <c r="K15" s="8">
        <v>2855004</v>
      </c>
      <c r="L15" s="8">
        <v>2742019</v>
      </c>
      <c r="M15" s="8">
        <v>2572253</v>
      </c>
      <c r="N15" s="8">
        <v>8169276</v>
      </c>
      <c r="O15" s="8">
        <v>2620548</v>
      </c>
      <c r="P15" s="8">
        <v>2492869</v>
      </c>
      <c r="Q15" s="8">
        <v>2221014</v>
      </c>
      <c r="R15" s="8">
        <v>7334431</v>
      </c>
      <c r="S15" s="8"/>
      <c r="T15" s="8"/>
      <c r="U15" s="8"/>
      <c r="V15" s="8"/>
      <c r="W15" s="8">
        <v>24034016</v>
      </c>
      <c r="X15" s="8">
        <v>24391125</v>
      </c>
      <c r="Y15" s="8">
        <v>-357109</v>
      </c>
      <c r="Z15" s="2">
        <v>-1.46</v>
      </c>
      <c r="AA15" s="6">
        <v>32552220</v>
      </c>
    </row>
    <row r="16" spans="1:27" ht="13.5">
      <c r="A16" s="23" t="s">
        <v>41</v>
      </c>
      <c r="B16" s="29"/>
      <c r="C16" s="6">
        <v>94</v>
      </c>
      <c r="D16" s="6"/>
      <c r="E16" s="7">
        <v>2462200</v>
      </c>
      <c r="F16" s="8">
        <v>2462200</v>
      </c>
      <c r="G16" s="8">
        <v>223235</v>
      </c>
      <c r="H16" s="8">
        <v>214611</v>
      </c>
      <c r="I16" s="8">
        <v>187532</v>
      </c>
      <c r="J16" s="8">
        <v>625378</v>
      </c>
      <c r="K16" s="8">
        <v>192667</v>
      </c>
      <c r="L16" s="8">
        <v>187159</v>
      </c>
      <c r="M16" s="8">
        <v>170553</v>
      </c>
      <c r="N16" s="8">
        <v>550379</v>
      </c>
      <c r="O16" s="8">
        <v>296643</v>
      </c>
      <c r="P16" s="8">
        <v>199063</v>
      </c>
      <c r="Q16" s="8">
        <v>186915</v>
      </c>
      <c r="R16" s="8">
        <v>682621</v>
      </c>
      <c r="S16" s="8"/>
      <c r="T16" s="8"/>
      <c r="U16" s="8"/>
      <c r="V16" s="8"/>
      <c r="W16" s="8">
        <v>1858378</v>
      </c>
      <c r="X16" s="8">
        <v>1845879</v>
      </c>
      <c r="Y16" s="8">
        <v>12499</v>
      </c>
      <c r="Z16" s="2">
        <v>0.68</v>
      </c>
      <c r="AA16" s="6">
        <v>2462200</v>
      </c>
    </row>
    <row r="17" spans="1:27" ht="13.5">
      <c r="A17" s="23" t="s">
        <v>42</v>
      </c>
      <c r="B17" s="29"/>
      <c r="C17" s="6"/>
      <c r="D17" s="6"/>
      <c r="E17" s="7">
        <v>4700000</v>
      </c>
      <c r="F17" s="8">
        <v>5200000</v>
      </c>
      <c r="G17" s="8">
        <v>468657</v>
      </c>
      <c r="H17" s="8">
        <v>457191</v>
      </c>
      <c r="I17" s="8">
        <v>366041</v>
      </c>
      <c r="J17" s="8">
        <v>1291889</v>
      </c>
      <c r="K17" s="8">
        <v>472296</v>
      </c>
      <c r="L17" s="8">
        <v>441226</v>
      </c>
      <c r="M17" s="8">
        <v>405989</v>
      </c>
      <c r="N17" s="8">
        <v>1319511</v>
      </c>
      <c r="O17" s="8">
        <v>514594</v>
      </c>
      <c r="P17" s="8">
        <v>406526</v>
      </c>
      <c r="Q17" s="8">
        <v>405365</v>
      </c>
      <c r="R17" s="8">
        <v>1326485</v>
      </c>
      <c r="S17" s="8"/>
      <c r="T17" s="8"/>
      <c r="U17" s="8"/>
      <c r="V17" s="8"/>
      <c r="W17" s="8">
        <v>3937885</v>
      </c>
      <c r="X17" s="8">
        <v>3899997</v>
      </c>
      <c r="Y17" s="8">
        <v>37888</v>
      </c>
      <c r="Z17" s="2">
        <v>0.97</v>
      </c>
      <c r="AA17" s="6">
        <v>5200000</v>
      </c>
    </row>
    <row r="18" spans="1:27" ht="13.5">
      <c r="A18" s="23" t="s">
        <v>43</v>
      </c>
      <c r="B18" s="29"/>
      <c r="C18" s="6">
        <v>7055594</v>
      </c>
      <c r="D18" s="6"/>
      <c r="E18" s="7">
        <v>152182984</v>
      </c>
      <c r="F18" s="8">
        <v>125793702</v>
      </c>
      <c r="G18" s="8">
        <v>48554205</v>
      </c>
      <c r="H18" s="8">
        <v>1025079</v>
      </c>
      <c r="I18" s="8">
        <v>6230118</v>
      </c>
      <c r="J18" s="8">
        <v>55809402</v>
      </c>
      <c r="K18" s="8">
        <v>4761451</v>
      </c>
      <c r="L18" s="8">
        <v>4495645</v>
      </c>
      <c r="M18" s="8">
        <v>40775558</v>
      </c>
      <c r="N18" s="8">
        <v>50032654</v>
      </c>
      <c r="O18" s="8">
        <v>970443</v>
      </c>
      <c r="P18" s="8">
        <v>-15124453</v>
      </c>
      <c r="Q18" s="8">
        <v>27938072</v>
      </c>
      <c r="R18" s="8">
        <v>13784062</v>
      </c>
      <c r="S18" s="8"/>
      <c r="T18" s="8"/>
      <c r="U18" s="8"/>
      <c r="V18" s="8"/>
      <c r="W18" s="8">
        <v>119626118</v>
      </c>
      <c r="X18" s="8">
        <v>94139712</v>
      </c>
      <c r="Y18" s="8">
        <v>25486406</v>
      </c>
      <c r="Z18" s="2">
        <v>27.07</v>
      </c>
      <c r="AA18" s="6">
        <v>125793702</v>
      </c>
    </row>
    <row r="19" spans="1:27" ht="13.5">
      <c r="A19" s="23" t="s">
        <v>44</v>
      </c>
      <c r="B19" s="29"/>
      <c r="C19" s="6">
        <v>4390888</v>
      </c>
      <c r="D19" s="6"/>
      <c r="E19" s="7">
        <v>24260200</v>
      </c>
      <c r="F19" s="26">
        <v>128578730</v>
      </c>
      <c r="G19" s="26">
        <v>4956586</v>
      </c>
      <c r="H19" s="26">
        <v>-1451920</v>
      </c>
      <c r="I19" s="26">
        <v>1909767</v>
      </c>
      <c r="J19" s="26">
        <v>5414433</v>
      </c>
      <c r="K19" s="26">
        <v>2177559</v>
      </c>
      <c r="L19" s="26">
        <v>2362818</v>
      </c>
      <c r="M19" s="26">
        <v>3483777</v>
      </c>
      <c r="N19" s="26">
        <v>8024154</v>
      </c>
      <c r="O19" s="26">
        <v>2215598</v>
      </c>
      <c r="P19" s="26">
        <v>83371943</v>
      </c>
      <c r="Q19" s="26">
        <v>6615985</v>
      </c>
      <c r="R19" s="26">
        <v>92203526</v>
      </c>
      <c r="S19" s="26"/>
      <c r="T19" s="26"/>
      <c r="U19" s="26"/>
      <c r="V19" s="26"/>
      <c r="W19" s="26">
        <v>105642113</v>
      </c>
      <c r="X19" s="26">
        <v>96417593</v>
      </c>
      <c r="Y19" s="26">
        <v>9224520</v>
      </c>
      <c r="Z19" s="27">
        <v>9.57</v>
      </c>
      <c r="AA19" s="28">
        <v>128578730</v>
      </c>
    </row>
    <row r="20" spans="1:27" ht="13.5">
      <c r="A20" s="23" t="s">
        <v>45</v>
      </c>
      <c r="B20" s="29"/>
      <c r="C20" s="6">
        <v>5435372</v>
      </c>
      <c r="D20" s="6"/>
      <c r="E20" s="7">
        <v>2000000</v>
      </c>
      <c r="F20" s="8">
        <v>9000000</v>
      </c>
      <c r="G20" s="8">
        <v>123239</v>
      </c>
      <c r="H20" s="8">
        <v>-117614</v>
      </c>
      <c r="I20" s="30">
        <v>304965</v>
      </c>
      <c r="J20" s="8">
        <v>310590</v>
      </c>
      <c r="K20" s="8">
        <v>159949</v>
      </c>
      <c r="L20" s="8">
        <v>35441</v>
      </c>
      <c r="M20" s="8">
        <v>212781</v>
      </c>
      <c r="N20" s="8">
        <v>408171</v>
      </c>
      <c r="O20" s="8">
        <v>291177</v>
      </c>
      <c r="P20" s="30">
        <v>83014</v>
      </c>
      <c r="Q20" s="8"/>
      <c r="R20" s="8">
        <v>374191</v>
      </c>
      <c r="S20" s="8"/>
      <c r="T20" s="8"/>
      <c r="U20" s="8"/>
      <c r="V20" s="8"/>
      <c r="W20" s="30">
        <v>1092952</v>
      </c>
      <c r="X20" s="8">
        <v>5249997</v>
      </c>
      <c r="Y20" s="8">
        <v>-4157045</v>
      </c>
      <c r="Z20" s="2">
        <v>-79.18</v>
      </c>
      <c r="AA20" s="6">
        <v>9000000</v>
      </c>
    </row>
    <row r="21" spans="1:27" ht="24.75" customHeight="1">
      <c r="A21" s="31" t="s">
        <v>46</v>
      </c>
      <c r="B21" s="32"/>
      <c r="C21" s="33">
        <f aca="true" t="shared" si="0" ref="C21:Y21">SUM(C5:C20)</f>
        <v>26589382</v>
      </c>
      <c r="D21" s="33">
        <f t="shared" si="0"/>
        <v>0</v>
      </c>
      <c r="E21" s="34">
        <f t="shared" si="0"/>
        <v>1172360520</v>
      </c>
      <c r="F21" s="35">
        <f t="shared" si="0"/>
        <v>1273359769</v>
      </c>
      <c r="G21" s="35">
        <f t="shared" si="0"/>
        <v>127334956</v>
      </c>
      <c r="H21" s="35">
        <f t="shared" si="0"/>
        <v>92783834</v>
      </c>
      <c r="I21" s="35">
        <f t="shared" si="0"/>
        <v>92959519</v>
      </c>
      <c r="J21" s="35">
        <f t="shared" si="0"/>
        <v>313078309</v>
      </c>
      <c r="K21" s="35">
        <f t="shared" si="0"/>
        <v>93781205</v>
      </c>
      <c r="L21" s="35">
        <f t="shared" si="0"/>
        <v>95011260</v>
      </c>
      <c r="M21" s="35">
        <f t="shared" si="0"/>
        <v>133567071</v>
      </c>
      <c r="N21" s="35">
        <f t="shared" si="0"/>
        <v>322359536</v>
      </c>
      <c r="O21" s="35">
        <f t="shared" si="0"/>
        <v>96961429</v>
      </c>
      <c r="P21" s="35">
        <f t="shared" si="0"/>
        <v>153474345</v>
      </c>
      <c r="Q21" s="35">
        <f t="shared" si="0"/>
        <v>118207384</v>
      </c>
      <c r="R21" s="35">
        <f t="shared" si="0"/>
        <v>368643158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1004081003</v>
      </c>
      <c r="X21" s="35">
        <f t="shared" si="0"/>
        <v>952422765</v>
      </c>
      <c r="Y21" s="35">
        <f t="shared" si="0"/>
        <v>51658238</v>
      </c>
      <c r="Z21" s="36">
        <f>+IF(X21&lt;&gt;0,+(Y21/X21)*100,0)</f>
        <v>5.423876864178063</v>
      </c>
      <c r="AA21" s="33">
        <f>SUM(AA5:AA20)</f>
        <v>1273359769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6650578</v>
      </c>
      <c r="D24" s="6"/>
      <c r="E24" s="7">
        <v>399803730</v>
      </c>
      <c r="F24" s="8">
        <v>399521016</v>
      </c>
      <c r="G24" s="8">
        <v>26546193</v>
      </c>
      <c r="H24" s="8">
        <v>29956812</v>
      </c>
      <c r="I24" s="8">
        <v>30876003</v>
      </c>
      <c r="J24" s="8">
        <v>87379008</v>
      </c>
      <c r="K24" s="8">
        <v>31542217</v>
      </c>
      <c r="L24" s="8">
        <v>47064521</v>
      </c>
      <c r="M24" s="8">
        <v>31430104</v>
      </c>
      <c r="N24" s="8">
        <v>110036842</v>
      </c>
      <c r="O24" s="8">
        <v>34951809</v>
      </c>
      <c r="P24" s="8">
        <v>31676346</v>
      </c>
      <c r="Q24" s="8">
        <v>30951694</v>
      </c>
      <c r="R24" s="8">
        <v>97579849</v>
      </c>
      <c r="S24" s="8"/>
      <c r="T24" s="8"/>
      <c r="U24" s="8"/>
      <c r="V24" s="8"/>
      <c r="W24" s="8">
        <v>294995699</v>
      </c>
      <c r="X24" s="8">
        <v>295476291</v>
      </c>
      <c r="Y24" s="8">
        <v>-480592</v>
      </c>
      <c r="Z24" s="2">
        <v>-0.16</v>
      </c>
      <c r="AA24" s="6">
        <v>399521016</v>
      </c>
    </row>
    <row r="25" spans="1:27" ht="13.5">
      <c r="A25" s="25" t="s">
        <v>49</v>
      </c>
      <c r="B25" s="24"/>
      <c r="C25" s="6"/>
      <c r="D25" s="6"/>
      <c r="E25" s="7">
        <v>11382807</v>
      </c>
      <c r="F25" s="8">
        <v>11382807</v>
      </c>
      <c r="G25" s="8">
        <v>894358</v>
      </c>
      <c r="H25" s="8">
        <v>907801</v>
      </c>
      <c r="I25" s="8">
        <v>907801</v>
      </c>
      <c r="J25" s="8">
        <v>2709960</v>
      </c>
      <c r="K25" s="8">
        <v>907801</v>
      </c>
      <c r="L25" s="8">
        <v>907801</v>
      </c>
      <c r="M25" s="8">
        <v>907801</v>
      </c>
      <c r="N25" s="8">
        <v>2723403</v>
      </c>
      <c r="O25" s="8">
        <v>907801</v>
      </c>
      <c r="P25" s="8">
        <v>907801</v>
      </c>
      <c r="Q25" s="8">
        <v>907801</v>
      </c>
      <c r="R25" s="8">
        <v>2723403</v>
      </c>
      <c r="S25" s="8"/>
      <c r="T25" s="8"/>
      <c r="U25" s="8"/>
      <c r="V25" s="8"/>
      <c r="W25" s="8">
        <v>8156766</v>
      </c>
      <c r="X25" s="8">
        <v>8537094</v>
      </c>
      <c r="Y25" s="8">
        <v>-380328</v>
      </c>
      <c r="Z25" s="2">
        <v>-4.46</v>
      </c>
      <c r="AA25" s="6">
        <v>11382807</v>
      </c>
    </row>
    <row r="26" spans="1:27" ht="13.5">
      <c r="A26" s="25" t="s">
        <v>50</v>
      </c>
      <c r="B26" s="24"/>
      <c r="C26" s="6">
        <v>-3585832</v>
      </c>
      <c r="D26" s="6"/>
      <c r="E26" s="7">
        <v>24901520</v>
      </c>
      <c r="F26" s="8">
        <v>24901520</v>
      </c>
      <c r="G26" s="8">
        <v>2075128</v>
      </c>
      <c r="H26" s="8">
        <v>2075128</v>
      </c>
      <c r="I26" s="8">
        <v>2075128</v>
      </c>
      <c r="J26" s="8">
        <v>6225384</v>
      </c>
      <c r="K26" s="8">
        <v>2075128</v>
      </c>
      <c r="L26" s="8">
        <v>2075128</v>
      </c>
      <c r="M26" s="8">
        <v>2075128</v>
      </c>
      <c r="N26" s="8">
        <v>6225384</v>
      </c>
      <c r="O26" s="8">
        <v>2075128</v>
      </c>
      <c r="P26" s="8">
        <v>2075128</v>
      </c>
      <c r="Q26" s="8">
        <v>2075128</v>
      </c>
      <c r="R26" s="8">
        <v>6225384</v>
      </c>
      <c r="S26" s="8"/>
      <c r="T26" s="8"/>
      <c r="U26" s="8"/>
      <c r="V26" s="8"/>
      <c r="W26" s="8">
        <v>18676152</v>
      </c>
      <c r="X26" s="8">
        <v>18676140</v>
      </c>
      <c r="Y26" s="8">
        <v>12</v>
      </c>
      <c r="Z26" s="2"/>
      <c r="AA26" s="6">
        <v>24901520</v>
      </c>
    </row>
    <row r="27" spans="1:27" ht="13.5">
      <c r="A27" s="25" t="s">
        <v>51</v>
      </c>
      <c r="B27" s="24"/>
      <c r="C27" s="6">
        <v>11604953</v>
      </c>
      <c r="D27" s="6"/>
      <c r="E27" s="7">
        <v>131285204</v>
      </c>
      <c r="F27" s="8">
        <v>131285204</v>
      </c>
      <c r="G27" s="8">
        <v>10940436</v>
      </c>
      <c r="H27" s="8">
        <v>10940436</v>
      </c>
      <c r="I27" s="8">
        <v>10940436</v>
      </c>
      <c r="J27" s="8">
        <v>32821308</v>
      </c>
      <c r="K27" s="8">
        <v>10940436</v>
      </c>
      <c r="L27" s="8">
        <v>10940436</v>
      </c>
      <c r="M27" s="8">
        <v>10940436</v>
      </c>
      <c r="N27" s="8">
        <v>32821308</v>
      </c>
      <c r="O27" s="8">
        <v>10940714</v>
      </c>
      <c r="P27" s="8">
        <v>10940437</v>
      </c>
      <c r="Q27" s="8">
        <v>10940532</v>
      </c>
      <c r="R27" s="8">
        <v>32821683</v>
      </c>
      <c r="S27" s="8"/>
      <c r="T27" s="8"/>
      <c r="U27" s="8"/>
      <c r="V27" s="8"/>
      <c r="W27" s="8">
        <v>98464299</v>
      </c>
      <c r="X27" s="8">
        <v>98463977</v>
      </c>
      <c r="Y27" s="8">
        <v>322</v>
      </c>
      <c r="Z27" s="2"/>
      <c r="AA27" s="6">
        <v>131285204</v>
      </c>
    </row>
    <row r="28" spans="1:27" ht="13.5">
      <c r="A28" s="25" t="s">
        <v>52</v>
      </c>
      <c r="B28" s="24"/>
      <c r="C28" s="6">
        <v>4956563</v>
      </c>
      <c r="D28" s="6"/>
      <c r="E28" s="7">
        <v>51548815</v>
      </c>
      <c r="F28" s="8">
        <v>51548815</v>
      </c>
      <c r="G28" s="8">
        <v>81618</v>
      </c>
      <c r="H28" s="8">
        <v>-264</v>
      </c>
      <c r="I28" s="8">
        <v>1479242</v>
      </c>
      <c r="J28" s="8">
        <v>1560596</v>
      </c>
      <c r="K28" s="8">
        <v>2422259</v>
      </c>
      <c r="L28" s="8">
        <v>909804</v>
      </c>
      <c r="M28" s="8">
        <v>14416976</v>
      </c>
      <c r="N28" s="8">
        <v>17749039</v>
      </c>
      <c r="O28" s="8">
        <v>987860</v>
      </c>
      <c r="P28" s="8"/>
      <c r="Q28" s="8">
        <v>5155210</v>
      </c>
      <c r="R28" s="8">
        <v>6143070</v>
      </c>
      <c r="S28" s="8"/>
      <c r="T28" s="8"/>
      <c r="U28" s="8"/>
      <c r="V28" s="8"/>
      <c r="W28" s="8">
        <v>25452705</v>
      </c>
      <c r="X28" s="8">
        <v>28966896</v>
      </c>
      <c r="Y28" s="8">
        <v>-3514191</v>
      </c>
      <c r="Z28" s="2">
        <v>-12.13</v>
      </c>
      <c r="AA28" s="6">
        <v>51548815</v>
      </c>
    </row>
    <row r="29" spans="1:27" ht="13.5">
      <c r="A29" s="25" t="s">
        <v>53</v>
      </c>
      <c r="B29" s="24"/>
      <c r="C29" s="6">
        <v>27416842</v>
      </c>
      <c r="D29" s="6"/>
      <c r="E29" s="7">
        <v>275879707</v>
      </c>
      <c r="F29" s="8">
        <v>280879707</v>
      </c>
      <c r="G29" s="8">
        <v>2770</v>
      </c>
      <c r="H29" s="8">
        <v>34950379</v>
      </c>
      <c r="I29" s="8">
        <v>33325055</v>
      </c>
      <c r="J29" s="8">
        <v>68278204</v>
      </c>
      <c r="K29" s="8">
        <v>20098278</v>
      </c>
      <c r="L29" s="8">
        <v>20435995</v>
      </c>
      <c r="M29" s="8">
        <v>19925929</v>
      </c>
      <c r="N29" s="8">
        <v>60460202</v>
      </c>
      <c r="O29" s="8">
        <v>20827045</v>
      </c>
      <c r="P29" s="8">
        <v>20826678</v>
      </c>
      <c r="Q29" s="8">
        <v>18853999</v>
      </c>
      <c r="R29" s="8">
        <v>60507722</v>
      </c>
      <c r="S29" s="8"/>
      <c r="T29" s="8"/>
      <c r="U29" s="8"/>
      <c r="V29" s="8"/>
      <c r="W29" s="8">
        <v>189246128</v>
      </c>
      <c r="X29" s="8">
        <v>210659769</v>
      </c>
      <c r="Y29" s="8">
        <v>-21413641</v>
      </c>
      <c r="Z29" s="2">
        <v>-10.17</v>
      </c>
      <c r="AA29" s="6">
        <v>280879707</v>
      </c>
    </row>
    <row r="30" spans="1:27" ht="13.5">
      <c r="A30" s="25" t="s">
        <v>54</v>
      </c>
      <c r="B30" s="24"/>
      <c r="C30" s="6">
        <v>2014058</v>
      </c>
      <c r="D30" s="6"/>
      <c r="E30" s="7">
        <v>63674510</v>
      </c>
      <c r="F30" s="8">
        <v>42946447</v>
      </c>
      <c r="G30" s="8">
        <v>1014862</v>
      </c>
      <c r="H30" s="8">
        <v>2804734</v>
      </c>
      <c r="I30" s="8">
        <v>8841437</v>
      </c>
      <c r="J30" s="8">
        <v>12661033</v>
      </c>
      <c r="K30" s="8">
        <v>8843070</v>
      </c>
      <c r="L30" s="8">
        <v>5278445</v>
      </c>
      <c r="M30" s="8">
        <v>7659203</v>
      </c>
      <c r="N30" s="8">
        <v>21780718</v>
      </c>
      <c r="O30" s="8">
        <v>4448163</v>
      </c>
      <c r="P30" s="8">
        <v>-13313641</v>
      </c>
      <c r="Q30" s="8">
        <v>3333590</v>
      </c>
      <c r="R30" s="8">
        <v>-5531888</v>
      </c>
      <c r="S30" s="8"/>
      <c r="T30" s="8"/>
      <c r="U30" s="8"/>
      <c r="V30" s="8"/>
      <c r="W30" s="8">
        <v>28909863</v>
      </c>
      <c r="X30" s="8">
        <v>27725201</v>
      </c>
      <c r="Y30" s="8">
        <v>1184662</v>
      </c>
      <c r="Z30" s="2">
        <v>4.27</v>
      </c>
      <c r="AA30" s="6">
        <v>42946447</v>
      </c>
    </row>
    <row r="31" spans="1:27" ht="13.5">
      <c r="A31" s="25" t="s">
        <v>55</v>
      </c>
      <c r="B31" s="24"/>
      <c r="C31" s="6">
        <v>9635626</v>
      </c>
      <c r="D31" s="6"/>
      <c r="E31" s="7">
        <v>207536109</v>
      </c>
      <c r="F31" s="8">
        <v>214348940</v>
      </c>
      <c r="G31" s="8">
        <v>1509918</v>
      </c>
      <c r="H31" s="8">
        <v>10256308</v>
      </c>
      <c r="I31" s="8">
        <v>11161137</v>
      </c>
      <c r="J31" s="8">
        <v>22927363</v>
      </c>
      <c r="K31" s="8">
        <v>15304672</v>
      </c>
      <c r="L31" s="8">
        <v>14732127</v>
      </c>
      <c r="M31" s="8">
        <v>19716824</v>
      </c>
      <c r="N31" s="8">
        <v>49753623</v>
      </c>
      <c r="O31" s="8">
        <v>13136067</v>
      </c>
      <c r="P31" s="8">
        <v>13614681</v>
      </c>
      <c r="Q31" s="8">
        <v>20838297</v>
      </c>
      <c r="R31" s="8">
        <v>47589045</v>
      </c>
      <c r="S31" s="8"/>
      <c r="T31" s="8"/>
      <c r="U31" s="8"/>
      <c r="V31" s="8"/>
      <c r="W31" s="8">
        <v>120270031</v>
      </c>
      <c r="X31" s="8">
        <v>143631398</v>
      </c>
      <c r="Y31" s="8">
        <v>-23361367</v>
      </c>
      <c r="Z31" s="2">
        <v>-16.26</v>
      </c>
      <c r="AA31" s="6">
        <v>214348940</v>
      </c>
    </row>
    <row r="32" spans="1:27" ht="13.5">
      <c r="A32" s="25" t="s">
        <v>43</v>
      </c>
      <c r="B32" s="24"/>
      <c r="C32" s="6"/>
      <c r="D32" s="6"/>
      <c r="E32" s="7">
        <v>500000</v>
      </c>
      <c r="F32" s="8">
        <v>500000</v>
      </c>
      <c r="G32" s="8">
        <v>8333</v>
      </c>
      <c r="H32" s="8">
        <v>8333</v>
      </c>
      <c r="I32" s="8">
        <v>8333</v>
      </c>
      <c r="J32" s="8">
        <v>24999</v>
      </c>
      <c r="K32" s="8">
        <v>215333</v>
      </c>
      <c r="L32" s="8">
        <v>150333</v>
      </c>
      <c r="M32" s="8">
        <v>79333</v>
      </c>
      <c r="N32" s="8">
        <v>444999</v>
      </c>
      <c r="O32" s="8">
        <v>30000</v>
      </c>
      <c r="P32" s="8"/>
      <c r="Q32" s="8"/>
      <c r="R32" s="8">
        <v>30000</v>
      </c>
      <c r="S32" s="8"/>
      <c r="T32" s="8"/>
      <c r="U32" s="8"/>
      <c r="V32" s="8"/>
      <c r="W32" s="8">
        <v>499998</v>
      </c>
      <c r="X32" s="8">
        <v>400000</v>
      </c>
      <c r="Y32" s="8">
        <v>99998</v>
      </c>
      <c r="Z32" s="2">
        <v>25</v>
      </c>
      <c r="AA32" s="6">
        <v>500000</v>
      </c>
    </row>
    <row r="33" spans="1:27" ht="13.5">
      <c r="A33" s="25" t="s">
        <v>56</v>
      </c>
      <c r="B33" s="24"/>
      <c r="C33" s="6">
        <v>1229790</v>
      </c>
      <c r="D33" s="6"/>
      <c r="E33" s="7">
        <v>83450487</v>
      </c>
      <c r="F33" s="8">
        <v>103991946</v>
      </c>
      <c r="G33" s="8">
        <v>1475751</v>
      </c>
      <c r="H33" s="8">
        <v>7823450</v>
      </c>
      <c r="I33" s="8">
        <v>8490901</v>
      </c>
      <c r="J33" s="8">
        <v>17790102</v>
      </c>
      <c r="K33" s="8">
        <v>4805124</v>
      </c>
      <c r="L33" s="8">
        <v>5569120</v>
      </c>
      <c r="M33" s="8">
        <v>5126167</v>
      </c>
      <c r="N33" s="8">
        <v>15500411</v>
      </c>
      <c r="O33" s="8">
        <v>3136081</v>
      </c>
      <c r="P33" s="8">
        <v>26639154</v>
      </c>
      <c r="Q33" s="8">
        <v>5028102</v>
      </c>
      <c r="R33" s="8">
        <v>34803337</v>
      </c>
      <c r="S33" s="8"/>
      <c r="T33" s="8"/>
      <c r="U33" s="8"/>
      <c r="V33" s="8"/>
      <c r="W33" s="8">
        <v>68093850</v>
      </c>
      <c r="X33" s="8">
        <v>71736179</v>
      </c>
      <c r="Y33" s="8">
        <v>-3642329</v>
      </c>
      <c r="Z33" s="2">
        <v>-5.08</v>
      </c>
      <c r="AA33" s="6">
        <v>103991946</v>
      </c>
    </row>
    <row r="34" spans="1:27" ht="13.5">
      <c r="A34" s="23" t="s">
        <v>57</v>
      </c>
      <c r="B34" s="29"/>
      <c r="C34" s="6">
        <v>5053</v>
      </c>
      <c r="D34" s="6"/>
      <c r="E34" s="7"/>
      <c r="F34" s="8">
        <v>31700000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>
        <v>23774994</v>
      </c>
      <c r="Y34" s="8">
        <v>-23774994</v>
      </c>
      <c r="Z34" s="2">
        <v>-100</v>
      </c>
      <c r="AA34" s="6">
        <v>31700000</v>
      </c>
    </row>
    <row r="35" spans="1:27" ht="12.75">
      <c r="A35" s="40" t="s">
        <v>58</v>
      </c>
      <c r="B35" s="32"/>
      <c r="C35" s="33">
        <f aca="true" t="shared" si="1" ref="C35:Y35">SUM(C24:C34)</f>
        <v>59927631</v>
      </c>
      <c r="D35" s="33">
        <f>SUM(D24:D34)</f>
        <v>0</v>
      </c>
      <c r="E35" s="34">
        <f t="shared" si="1"/>
        <v>1249962889</v>
      </c>
      <c r="F35" s="35">
        <f t="shared" si="1"/>
        <v>1293006402</v>
      </c>
      <c r="G35" s="35">
        <f t="shared" si="1"/>
        <v>44549367</v>
      </c>
      <c r="H35" s="35">
        <f t="shared" si="1"/>
        <v>99723117</v>
      </c>
      <c r="I35" s="35">
        <f t="shared" si="1"/>
        <v>108105473</v>
      </c>
      <c r="J35" s="35">
        <f t="shared" si="1"/>
        <v>252377957</v>
      </c>
      <c r="K35" s="35">
        <f t="shared" si="1"/>
        <v>97154318</v>
      </c>
      <c r="L35" s="35">
        <f t="shared" si="1"/>
        <v>108063710</v>
      </c>
      <c r="M35" s="35">
        <f t="shared" si="1"/>
        <v>112277901</v>
      </c>
      <c r="N35" s="35">
        <f t="shared" si="1"/>
        <v>317495929</v>
      </c>
      <c r="O35" s="35">
        <f t="shared" si="1"/>
        <v>91440668</v>
      </c>
      <c r="P35" s="35">
        <f t="shared" si="1"/>
        <v>93366584</v>
      </c>
      <c r="Q35" s="35">
        <f t="shared" si="1"/>
        <v>98084353</v>
      </c>
      <c r="R35" s="35">
        <f t="shared" si="1"/>
        <v>282891605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852765491</v>
      </c>
      <c r="X35" s="35">
        <f t="shared" si="1"/>
        <v>928047939</v>
      </c>
      <c r="Y35" s="35">
        <f t="shared" si="1"/>
        <v>-75282448</v>
      </c>
      <c r="Z35" s="36">
        <f>+IF(X35&lt;&gt;0,+(Y35/X35)*100,0)</f>
        <v>-8.111913710095529</v>
      </c>
      <c r="AA35" s="33">
        <f>SUM(AA24:AA34)</f>
        <v>1293006402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-33338249</v>
      </c>
      <c r="D37" s="46">
        <f>+D21-D35</f>
        <v>0</v>
      </c>
      <c r="E37" s="47">
        <f t="shared" si="2"/>
        <v>-77602369</v>
      </c>
      <c r="F37" s="48">
        <f t="shared" si="2"/>
        <v>-19646633</v>
      </c>
      <c r="G37" s="48">
        <f t="shared" si="2"/>
        <v>82785589</v>
      </c>
      <c r="H37" s="48">
        <f t="shared" si="2"/>
        <v>-6939283</v>
      </c>
      <c r="I37" s="48">
        <f t="shared" si="2"/>
        <v>-15145954</v>
      </c>
      <c r="J37" s="48">
        <f t="shared" si="2"/>
        <v>60700352</v>
      </c>
      <c r="K37" s="48">
        <f t="shared" si="2"/>
        <v>-3373113</v>
      </c>
      <c r="L37" s="48">
        <f t="shared" si="2"/>
        <v>-13052450</v>
      </c>
      <c r="M37" s="48">
        <f t="shared" si="2"/>
        <v>21289170</v>
      </c>
      <c r="N37" s="48">
        <f t="shared" si="2"/>
        <v>4863607</v>
      </c>
      <c r="O37" s="48">
        <f t="shared" si="2"/>
        <v>5520761</v>
      </c>
      <c r="P37" s="48">
        <f t="shared" si="2"/>
        <v>60107761</v>
      </c>
      <c r="Q37" s="48">
        <f t="shared" si="2"/>
        <v>20123031</v>
      </c>
      <c r="R37" s="48">
        <f t="shared" si="2"/>
        <v>85751553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151315512</v>
      </c>
      <c r="X37" s="48">
        <f>IF(F21=F35,0,X21-X35)</f>
        <v>24374826</v>
      </c>
      <c r="Y37" s="48">
        <f t="shared" si="2"/>
        <v>126940686</v>
      </c>
      <c r="Z37" s="49">
        <f>+IF(X37&lt;&gt;0,+(Y37/X37)*100,0)</f>
        <v>520.786019149429</v>
      </c>
      <c r="AA37" s="46">
        <f>+AA21-AA35</f>
        <v>-19646633</v>
      </c>
    </row>
    <row r="38" spans="1:27" ht="22.5" customHeight="1">
      <c r="A38" s="50" t="s">
        <v>60</v>
      </c>
      <c r="B38" s="29"/>
      <c r="C38" s="6">
        <v>29950395</v>
      </c>
      <c r="D38" s="6"/>
      <c r="E38" s="7">
        <v>70194385</v>
      </c>
      <c r="F38" s="8">
        <v>46215553</v>
      </c>
      <c r="G38" s="8">
        <v>235871</v>
      </c>
      <c r="H38" s="8">
        <v>731645</v>
      </c>
      <c r="I38" s="8">
        <v>20343281</v>
      </c>
      <c r="J38" s="8">
        <v>21310797</v>
      </c>
      <c r="K38" s="8">
        <v>6680761</v>
      </c>
      <c r="L38" s="8">
        <v>6217213</v>
      </c>
      <c r="M38" s="8">
        <v>42726625</v>
      </c>
      <c r="N38" s="8">
        <v>55624599</v>
      </c>
      <c r="O38" s="8">
        <v>671651</v>
      </c>
      <c r="P38" s="8">
        <v>-60637240</v>
      </c>
      <c r="Q38" s="8">
        <v>4370617</v>
      </c>
      <c r="R38" s="8">
        <v>-55594972</v>
      </c>
      <c r="S38" s="8"/>
      <c r="T38" s="8"/>
      <c r="U38" s="8"/>
      <c r="V38" s="8"/>
      <c r="W38" s="8">
        <v>21340424</v>
      </c>
      <c r="X38" s="8">
        <v>33536652</v>
      </c>
      <c r="Y38" s="8">
        <v>-12196228</v>
      </c>
      <c r="Z38" s="2">
        <v>-36.37</v>
      </c>
      <c r="AA38" s="6">
        <v>46215553</v>
      </c>
    </row>
    <row r="39" spans="1:27" ht="57" customHeight="1">
      <c r="A39" s="50" t="s">
        <v>61</v>
      </c>
      <c r="B39" s="29"/>
      <c r="C39" s="28">
        <v>4545</v>
      </c>
      <c r="D39" s="28"/>
      <c r="E39" s="7">
        <v>1156000</v>
      </c>
      <c r="F39" s="26">
        <v>6156000</v>
      </c>
      <c r="G39" s="26">
        <v>354855</v>
      </c>
      <c r="H39" s="26">
        <v>3777920</v>
      </c>
      <c r="I39" s="26">
        <v>226528</v>
      </c>
      <c r="J39" s="26">
        <v>4359303</v>
      </c>
      <c r="K39" s="26">
        <v>4176077</v>
      </c>
      <c r="L39" s="26">
        <v>180699</v>
      </c>
      <c r="M39" s="26">
        <v>-3315598</v>
      </c>
      <c r="N39" s="26">
        <v>1041178</v>
      </c>
      <c r="O39" s="26">
        <v>47562</v>
      </c>
      <c r="P39" s="26">
        <v>158457</v>
      </c>
      <c r="Q39" s="26"/>
      <c r="R39" s="26">
        <v>206019</v>
      </c>
      <c r="S39" s="26"/>
      <c r="T39" s="26"/>
      <c r="U39" s="26"/>
      <c r="V39" s="26"/>
      <c r="W39" s="26">
        <v>5606500</v>
      </c>
      <c r="X39" s="26">
        <v>4616985</v>
      </c>
      <c r="Y39" s="26">
        <v>989515</v>
      </c>
      <c r="Z39" s="27">
        <v>21.43</v>
      </c>
      <c r="AA39" s="28">
        <v>6156000</v>
      </c>
    </row>
    <row r="40" spans="1:27" ht="13.5">
      <c r="A40" s="23" t="s">
        <v>62</v>
      </c>
      <c r="B40" s="29"/>
      <c r="C40" s="51">
        <v>25516406</v>
      </c>
      <c r="D40" s="51"/>
      <c r="E40" s="7"/>
      <c r="F40" s="8">
        <v>2617677</v>
      </c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>
        <v>1963242</v>
      </c>
      <c r="Y40" s="52">
        <v>-1963242</v>
      </c>
      <c r="Z40" s="53">
        <v>-100</v>
      </c>
      <c r="AA40" s="54">
        <v>2617677</v>
      </c>
    </row>
    <row r="41" spans="1:27" ht="24.75" customHeight="1">
      <c r="A41" s="55" t="s">
        <v>63</v>
      </c>
      <c r="B41" s="29"/>
      <c r="C41" s="56">
        <f aca="true" t="shared" si="3" ref="C41:Y41">SUM(C37:C40)</f>
        <v>22133097</v>
      </c>
      <c r="D41" s="56">
        <f>SUM(D37:D40)</f>
        <v>0</v>
      </c>
      <c r="E41" s="57">
        <f t="shared" si="3"/>
        <v>-6251984</v>
      </c>
      <c r="F41" s="58">
        <f t="shared" si="3"/>
        <v>35342597</v>
      </c>
      <c r="G41" s="58">
        <f t="shared" si="3"/>
        <v>83376315</v>
      </c>
      <c r="H41" s="58">
        <f t="shared" si="3"/>
        <v>-2429718</v>
      </c>
      <c r="I41" s="58">
        <f t="shared" si="3"/>
        <v>5423855</v>
      </c>
      <c r="J41" s="58">
        <f t="shared" si="3"/>
        <v>86370452</v>
      </c>
      <c r="K41" s="58">
        <f t="shared" si="3"/>
        <v>7483725</v>
      </c>
      <c r="L41" s="58">
        <f t="shared" si="3"/>
        <v>-6654538</v>
      </c>
      <c r="M41" s="58">
        <f t="shared" si="3"/>
        <v>60700197</v>
      </c>
      <c r="N41" s="58">
        <f t="shared" si="3"/>
        <v>61529384</v>
      </c>
      <c r="O41" s="58">
        <f t="shared" si="3"/>
        <v>6239974</v>
      </c>
      <c r="P41" s="58">
        <f t="shared" si="3"/>
        <v>-371022</v>
      </c>
      <c r="Q41" s="58">
        <f t="shared" si="3"/>
        <v>24493648</v>
      </c>
      <c r="R41" s="58">
        <f t="shared" si="3"/>
        <v>30362600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178262436</v>
      </c>
      <c r="X41" s="58">
        <f t="shared" si="3"/>
        <v>64491705</v>
      </c>
      <c r="Y41" s="58">
        <f t="shared" si="3"/>
        <v>113770731</v>
      </c>
      <c r="Z41" s="59">
        <f>+IF(X41&lt;&gt;0,+(Y41/X41)*100,0)</f>
        <v>176.41141756137475</v>
      </c>
      <c r="AA41" s="56">
        <f>SUM(AA37:AA40)</f>
        <v>35342597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22133097</v>
      </c>
      <c r="D43" s="64">
        <f>+D41-D42</f>
        <v>0</v>
      </c>
      <c r="E43" s="65">
        <f t="shared" si="4"/>
        <v>-6251984</v>
      </c>
      <c r="F43" s="66">
        <f t="shared" si="4"/>
        <v>35342597</v>
      </c>
      <c r="G43" s="66">
        <f t="shared" si="4"/>
        <v>83376315</v>
      </c>
      <c r="H43" s="66">
        <f t="shared" si="4"/>
        <v>-2429718</v>
      </c>
      <c r="I43" s="66">
        <f t="shared" si="4"/>
        <v>5423855</v>
      </c>
      <c r="J43" s="66">
        <f t="shared" si="4"/>
        <v>86370452</v>
      </c>
      <c r="K43" s="66">
        <f t="shared" si="4"/>
        <v>7483725</v>
      </c>
      <c r="L43" s="66">
        <f t="shared" si="4"/>
        <v>-6654538</v>
      </c>
      <c r="M43" s="66">
        <f t="shared" si="4"/>
        <v>60700197</v>
      </c>
      <c r="N43" s="66">
        <f t="shared" si="4"/>
        <v>61529384</v>
      </c>
      <c r="O43" s="66">
        <f t="shared" si="4"/>
        <v>6239974</v>
      </c>
      <c r="P43" s="66">
        <f t="shared" si="4"/>
        <v>-371022</v>
      </c>
      <c r="Q43" s="66">
        <f t="shared" si="4"/>
        <v>24493648</v>
      </c>
      <c r="R43" s="66">
        <f t="shared" si="4"/>
        <v>30362600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178262436</v>
      </c>
      <c r="X43" s="66">
        <f t="shared" si="4"/>
        <v>64491705</v>
      </c>
      <c r="Y43" s="66">
        <f t="shared" si="4"/>
        <v>113770731</v>
      </c>
      <c r="Z43" s="67">
        <f>+IF(X43&lt;&gt;0,+(Y43/X43)*100,0)</f>
        <v>176.41141756137475</v>
      </c>
      <c r="AA43" s="64">
        <f>+AA41-AA42</f>
        <v>35342597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22133097</v>
      </c>
      <c r="D45" s="56">
        <f>SUM(D43:D44)</f>
        <v>0</v>
      </c>
      <c r="E45" s="57">
        <f t="shared" si="5"/>
        <v>-6251984</v>
      </c>
      <c r="F45" s="58">
        <f t="shared" si="5"/>
        <v>35342597</v>
      </c>
      <c r="G45" s="58">
        <f t="shared" si="5"/>
        <v>83376315</v>
      </c>
      <c r="H45" s="58">
        <f t="shared" si="5"/>
        <v>-2429718</v>
      </c>
      <c r="I45" s="58">
        <f t="shared" si="5"/>
        <v>5423855</v>
      </c>
      <c r="J45" s="58">
        <f t="shared" si="5"/>
        <v>86370452</v>
      </c>
      <c r="K45" s="58">
        <f t="shared" si="5"/>
        <v>7483725</v>
      </c>
      <c r="L45" s="58">
        <f t="shared" si="5"/>
        <v>-6654538</v>
      </c>
      <c r="M45" s="58">
        <f t="shared" si="5"/>
        <v>60700197</v>
      </c>
      <c r="N45" s="58">
        <f t="shared" si="5"/>
        <v>61529384</v>
      </c>
      <c r="O45" s="58">
        <f t="shared" si="5"/>
        <v>6239974</v>
      </c>
      <c r="P45" s="58">
        <f t="shared" si="5"/>
        <v>-371022</v>
      </c>
      <c r="Q45" s="58">
        <f t="shared" si="5"/>
        <v>24493648</v>
      </c>
      <c r="R45" s="58">
        <f t="shared" si="5"/>
        <v>30362600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178262436</v>
      </c>
      <c r="X45" s="58">
        <f t="shared" si="5"/>
        <v>64491705</v>
      </c>
      <c r="Y45" s="58">
        <f t="shared" si="5"/>
        <v>113770731</v>
      </c>
      <c r="Z45" s="59">
        <f>+IF(X45&lt;&gt;0,+(Y45/X45)*100,0)</f>
        <v>176.41141756137475</v>
      </c>
      <c r="AA45" s="56">
        <f>SUM(AA43:AA44)</f>
        <v>35342597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22133097</v>
      </c>
      <c r="D47" s="71">
        <f>SUM(D45:D46)</f>
        <v>0</v>
      </c>
      <c r="E47" s="72">
        <f t="shared" si="6"/>
        <v>-6251984</v>
      </c>
      <c r="F47" s="73">
        <f t="shared" si="6"/>
        <v>35342597</v>
      </c>
      <c r="G47" s="73">
        <f t="shared" si="6"/>
        <v>83376315</v>
      </c>
      <c r="H47" s="74">
        <f t="shared" si="6"/>
        <v>-2429718</v>
      </c>
      <c r="I47" s="74">
        <f t="shared" si="6"/>
        <v>5423855</v>
      </c>
      <c r="J47" s="74">
        <f t="shared" si="6"/>
        <v>86370452</v>
      </c>
      <c r="K47" s="74">
        <f t="shared" si="6"/>
        <v>7483725</v>
      </c>
      <c r="L47" s="74">
        <f t="shared" si="6"/>
        <v>-6654538</v>
      </c>
      <c r="M47" s="73">
        <f t="shared" si="6"/>
        <v>60700197</v>
      </c>
      <c r="N47" s="73">
        <f t="shared" si="6"/>
        <v>61529384</v>
      </c>
      <c r="O47" s="74">
        <f t="shared" si="6"/>
        <v>6239974</v>
      </c>
      <c r="P47" s="74">
        <f t="shared" si="6"/>
        <v>-371022</v>
      </c>
      <c r="Q47" s="74">
        <f t="shared" si="6"/>
        <v>24493648</v>
      </c>
      <c r="R47" s="74">
        <f t="shared" si="6"/>
        <v>30362600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178262436</v>
      </c>
      <c r="X47" s="74">
        <f t="shared" si="6"/>
        <v>64491705</v>
      </c>
      <c r="Y47" s="74">
        <f t="shared" si="6"/>
        <v>113770731</v>
      </c>
      <c r="Z47" s="75">
        <f>+IF(X47&lt;&gt;0,+(Y47/X47)*100,0)</f>
        <v>176.41141756137475</v>
      </c>
      <c r="AA47" s="76">
        <f>SUM(AA45:AA46)</f>
        <v>35342597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84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100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66192716</v>
      </c>
      <c r="D5" s="6"/>
      <c r="E5" s="7">
        <v>69193000</v>
      </c>
      <c r="F5" s="8">
        <v>69193000</v>
      </c>
      <c r="G5" s="8">
        <v>30009046</v>
      </c>
      <c r="H5" s="8">
        <v>3912139</v>
      </c>
      <c r="I5" s="8">
        <v>3312791</v>
      </c>
      <c r="J5" s="8">
        <v>37233976</v>
      </c>
      <c r="K5" s="8">
        <v>3802348</v>
      </c>
      <c r="L5" s="8">
        <v>3874559</v>
      </c>
      <c r="M5" s="8">
        <v>3895338</v>
      </c>
      <c r="N5" s="8">
        <v>11572245</v>
      </c>
      <c r="O5" s="8">
        <v>3869077</v>
      </c>
      <c r="P5" s="8">
        <v>3919606</v>
      </c>
      <c r="Q5" s="8">
        <v>3873493</v>
      </c>
      <c r="R5" s="8">
        <v>11662176</v>
      </c>
      <c r="S5" s="8"/>
      <c r="T5" s="8"/>
      <c r="U5" s="8"/>
      <c r="V5" s="8"/>
      <c r="W5" s="8">
        <v>60468397</v>
      </c>
      <c r="X5" s="8">
        <v>58952988</v>
      </c>
      <c r="Y5" s="8">
        <v>1515409</v>
      </c>
      <c r="Z5" s="2">
        <v>2.57</v>
      </c>
      <c r="AA5" s="6">
        <v>69193000</v>
      </c>
    </row>
    <row r="6" spans="1:27" ht="13.5">
      <c r="A6" s="23" t="s">
        <v>32</v>
      </c>
      <c r="B6" s="24"/>
      <c r="C6" s="6">
        <v>116146749</v>
      </c>
      <c r="D6" s="6"/>
      <c r="E6" s="7">
        <v>120785900</v>
      </c>
      <c r="F6" s="8">
        <v>126232100</v>
      </c>
      <c r="G6" s="8">
        <v>10548368</v>
      </c>
      <c r="H6" s="8">
        <v>10869155</v>
      </c>
      <c r="I6" s="8">
        <v>10554389</v>
      </c>
      <c r="J6" s="8">
        <v>31971912</v>
      </c>
      <c r="K6" s="8">
        <v>9982620</v>
      </c>
      <c r="L6" s="8">
        <v>10202657</v>
      </c>
      <c r="M6" s="8">
        <v>10132743</v>
      </c>
      <c r="N6" s="8">
        <v>30318020</v>
      </c>
      <c r="O6" s="8">
        <v>11456041</v>
      </c>
      <c r="P6" s="8">
        <v>9712569</v>
      </c>
      <c r="Q6" s="8">
        <v>10207643</v>
      </c>
      <c r="R6" s="8">
        <v>31376253</v>
      </c>
      <c r="S6" s="8"/>
      <c r="T6" s="8"/>
      <c r="U6" s="8"/>
      <c r="V6" s="8"/>
      <c r="W6" s="8">
        <v>93666185</v>
      </c>
      <c r="X6" s="8">
        <v>93781409</v>
      </c>
      <c r="Y6" s="8">
        <v>-115224</v>
      </c>
      <c r="Z6" s="2">
        <v>-0.12</v>
      </c>
      <c r="AA6" s="6">
        <v>126232100</v>
      </c>
    </row>
    <row r="7" spans="1:27" ht="13.5">
      <c r="A7" s="25" t="s">
        <v>33</v>
      </c>
      <c r="B7" s="24"/>
      <c r="C7" s="6">
        <v>27709842</v>
      </c>
      <c r="D7" s="6"/>
      <c r="E7" s="7">
        <v>28204000</v>
      </c>
      <c r="F7" s="8">
        <v>28204000</v>
      </c>
      <c r="G7" s="8">
        <v>1610879</v>
      </c>
      <c r="H7" s="8">
        <v>2709530</v>
      </c>
      <c r="I7" s="8">
        <v>2291617</v>
      </c>
      <c r="J7" s="8">
        <v>6612026</v>
      </c>
      <c r="K7" s="8">
        <v>2145220</v>
      </c>
      <c r="L7" s="8">
        <v>2248268</v>
      </c>
      <c r="M7" s="8">
        <v>2372662</v>
      </c>
      <c r="N7" s="8">
        <v>6766150</v>
      </c>
      <c r="O7" s="8">
        <v>3281392</v>
      </c>
      <c r="P7" s="8">
        <v>2217708</v>
      </c>
      <c r="Q7" s="8">
        <v>2397944</v>
      </c>
      <c r="R7" s="8">
        <v>7897044</v>
      </c>
      <c r="S7" s="8"/>
      <c r="T7" s="8"/>
      <c r="U7" s="8"/>
      <c r="V7" s="8"/>
      <c r="W7" s="8">
        <v>21275220</v>
      </c>
      <c r="X7" s="8">
        <v>20828562</v>
      </c>
      <c r="Y7" s="8">
        <v>446658</v>
      </c>
      <c r="Z7" s="2">
        <v>2.14</v>
      </c>
      <c r="AA7" s="6">
        <v>28204000</v>
      </c>
    </row>
    <row r="8" spans="1:27" ht="13.5">
      <c r="A8" s="25" t="s">
        <v>34</v>
      </c>
      <c r="B8" s="24"/>
      <c r="C8" s="6">
        <v>12077192</v>
      </c>
      <c r="D8" s="6"/>
      <c r="E8" s="7">
        <v>11310000</v>
      </c>
      <c r="F8" s="8">
        <v>11840000</v>
      </c>
      <c r="G8" s="8">
        <v>1352503</v>
      </c>
      <c r="H8" s="8">
        <v>854392</v>
      </c>
      <c r="I8" s="8">
        <v>1064030</v>
      </c>
      <c r="J8" s="8">
        <v>3270925</v>
      </c>
      <c r="K8" s="8">
        <v>1033344</v>
      </c>
      <c r="L8" s="8">
        <v>1097599</v>
      </c>
      <c r="M8" s="8">
        <v>1216301</v>
      </c>
      <c r="N8" s="8">
        <v>3347244</v>
      </c>
      <c r="O8" s="8">
        <v>1264851</v>
      </c>
      <c r="P8" s="8">
        <v>1246311</v>
      </c>
      <c r="Q8" s="8">
        <v>887471</v>
      </c>
      <c r="R8" s="8">
        <v>3398633</v>
      </c>
      <c r="S8" s="8"/>
      <c r="T8" s="8"/>
      <c r="U8" s="8"/>
      <c r="V8" s="8"/>
      <c r="W8" s="8">
        <v>10016802</v>
      </c>
      <c r="X8" s="8">
        <v>9101380</v>
      </c>
      <c r="Y8" s="8">
        <v>915422</v>
      </c>
      <c r="Z8" s="2">
        <v>10.06</v>
      </c>
      <c r="AA8" s="6">
        <v>11840000</v>
      </c>
    </row>
    <row r="9" spans="1:27" ht="13.5">
      <c r="A9" s="25" t="s">
        <v>35</v>
      </c>
      <c r="B9" s="24"/>
      <c r="C9" s="6">
        <v>18745590</v>
      </c>
      <c r="D9" s="6"/>
      <c r="E9" s="7">
        <v>17798300</v>
      </c>
      <c r="F9" s="8">
        <v>17798300</v>
      </c>
      <c r="G9" s="8">
        <v>2153449</v>
      </c>
      <c r="H9" s="8">
        <v>1280322</v>
      </c>
      <c r="I9" s="8">
        <v>1660335</v>
      </c>
      <c r="J9" s="8">
        <v>5094106</v>
      </c>
      <c r="K9" s="8">
        <v>1610639</v>
      </c>
      <c r="L9" s="8">
        <v>1626560</v>
      </c>
      <c r="M9" s="8">
        <v>1625262</v>
      </c>
      <c r="N9" s="8">
        <v>4862461</v>
      </c>
      <c r="O9" s="8">
        <v>1657217</v>
      </c>
      <c r="P9" s="8">
        <v>1627191</v>
      </c>
      <c r="Q9" s="8">
        <v>1660380</v>
      </c>
      <c r="R9" s="8">
        <v>4944788</v>
      </c>
      <c r="S9" s="8"/>
      <c r="T9" s="8"/>
      <c r="U9" s="8"/>
      <c r="V9" s="8"/>
      <c r="W9" s="8">
        <v>14901355</v>
      </c>
      <c r="X9" s="8">
        <v>14528026</v>
      </c>
      <c r="Y9" s="8">
        <v>373329</v>
      </c>
      <c r="Z9" s="2">
        <v>2.57</v>
      </c>
      <c r="AA9" s="6">
        <v>17798300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1741524</v>
      </c>
      <c r="D11" s="6"/>
      <c r="E11" s="7">
        <v>1960700</v>
      </c>
      <c r="F11" s="8">
        <v>1960700</v>
      </c>
      <c r="G11" s="8">
        <v>227044</v>
      </c>
      <c r="H11" s="8">
        <v>45691</v>
      </c>
      <c r="I11" s="8">
        <v>78060</v>
      </c>
      <c r="J11" s="8">
        <v>350795</v>
      </c>
      <c r="K11" s="8">
        <v>170712</v>
      </c>
      <c r="L11" s="8">
        <v>76071</v>
      </c>
      <c r="M11" s="8">
        <v>177091</v>
      </c>
      <c r="N11" s="8">
        <v>423874</v>
      </c>
      <c r="O11" s="8">
        <v>75911</v>
      </c>
      <c r="P11" s="8">
        <v>530188</v>
      </c>
      <c r="Q11" s="8">
        <v>318195</v>
      </c>
      <c r="R11" s="8">
        <v>924294</v>
      </c>
      <c r="S11" s="8"/>
      <c r="T11" s="8"/>
      <c r="U11" s="8"/>
      <c r="V11" s="8"/>
      <c r="W11" s="8">
        <v>1698963</v>
      </c>
      <c r="X11" s="8">
        <v>1122413</v>
      </c>
      <c r="Y11" s="8">
        <v>576550</v>
      </c>
      <c r="Z11" s="2">
        <v>51.37</v>
      </c>
      <c r="AA11" s="6">
        <v>1960700</v>
      </c>
    </row>
    <row r="12" spans="1:27" ht="13.5">
      <c r="A12" s="25" t="s">
        <v>37</v>
      </c>
      <c r="B12" s="29"/>
      <c r="C12" s="6">
        <v>5168648</v>
      </c>
      <c r="D12" s="6"/>
      <c r="E12" s="7">
        <v>2445900</v>
      </c>
      <c r="F12" s="8">
        <v>3200800</v>
      </c>
      <c r="G12" s="8">
        <v>377537</v>
      </c>
      <c r="H12" s="8">
        <v>201384</v>
      </c>
      <c r="I12" s="8">
        <v>476270</v>
      </c>
      <c r="J12" s="8">
        <v>1055191</v>
      </c>
      <c r="K12" s="8">
        <v>483273</v>
      </c>
      <c r="L12" s="8">
        <v>477866</v>
      </c>
      <c r="M12" s="8">
        <v>1131192</v>
      </c>
      <c r="N12" s="8">
        <v>2092331</v>
      </c>
      <c r="O12" s="8">
        <v>442990</v>
      </c>
      <c r="P12" s="8">
        <v>350320</v>
      </c>
      <c r="Q12" s="8">
        <v>912341</v>
      </c>
      <c r="R12" s="8">
        <v>1705651</v>
      </c>
      <c r="S12" s="8"/>
      <c r="T12" s="8"/>
      <c r="U12" s="8"/>
      <c r="V12" s="8"/>
      <c r="W12" s="8">
        <v>4853173</v>
      </c>
      <c r="X12" s="8">
        <v>1738360</v>
      </c>
      <c r="Y12" s="8">
        <v>3114813</v>
      </c>
      <c r="Z12" s="2">
        <v>179.18</v>
      </c>
      <c r="AA12" s="6">
        <v>3200800</v>
      </c>
    </row>
    <row r="13" spans="1:27" ht="13.5">
      <c r="A13" s="23" t="s">
        <v>38</v>
      </c>
      <c r="B13" s="29"/>
      <c r="C13" s="6">
        <v>2674998</v>
      </c>
      <c r="D13" s="6"/>
      <c r="E13" s="7">
        <v>1718500</v>
      </c>
      <c r="F13" s="8">
        <v>1718500</v>
      </c>
      <c r="G13" s="8">
        <v>213997</v>
      </c>
      <c r="H13" s="8">
        <v>239093</v>
      </c>
      <c r="I13" s="8">
        <v>236956</v>
      </c>
      <c r="J13" s="8">
        <v>690046</v>
      </c>
      <c r="K13" s="8">
        <v>-332196</v>
      </c>
      <c r="L13" s="8">
        <v>237048</v>
      </c>
      <c r="M13" s="8">
        <v>262898</v>
      </c>
      <c r="N13" s="8">
        <v>167750</v>
      </c>
      <c r="O13" s="8">
        <v>257639</v>
      </c>
      <c r="P13" s="8">
        <v>265261</v>
      </c>
      <c r="Q13" s="8">
        <v>-402</v>
      </c>
      <c r="R13" s="8">
        <v>522498</v>
      </c>
      <c r="S13" s="8"/>
      <c r="T13" s="8"/>
      <c r="U13" s="8"/>
      <c r="V13" s="8"/>
      <c r="W13" s="8">
        <v>1380294</v>
      </c>
      <c r="X13" s="8">
        <v>1283475</v>
      </c>
      <c r="Y13" s="8">
        <v>96819</v>
      </c>
      <c r="Z13" s="2">
        <v>7.54</v>
      </c>
      <c r="AA13" s="6">
        <v>1718500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17908628</v>
      </c>
      <c r="D15" s="6"/>
      <c r="E15" s="7">
        <v>11639900</v>
      </c>
      <c r="F15" s="8">
        <v>11589900</v>
      </c>
      <c r="G15" s="8">
        <v>299715</v>
      </c>
      <c r="H15" s="8">
        <v>328747</v>
      </c>
      <c r="I15" s="8">
        <v>275988</v>
      </c>
      <c r="J15" s="8">
        <v>904450</v>
      </c>
      <c r="K15" s="8">
        <v>318095</v>
      </c>
      <c r="L15" s="8">
        <v>55929</v>
      </c>
      <c r="M15" s="8">
        <v>499530</v>
      </c>
      <c r="N15" s="8">
        <v>873554</v>
      </c>
      <c r="O15" s="8">
        <v>220615</v>
      </c>
      <c r="P15" s="8">
        <v>196909</v>
      </c>
      <c r="Q15" s="8">
        <v>206868</v>
      </c>
      <c r="R15" s="8">
        <v>624392</v>
      </c>
      <c r="S15" s="8"/>
      <c r="T15" s="8"/>
      <c r="U15" s="8"/>
      <c r="V15" s="8"/>
      <c r="W15" s="8">
        <v>2402396</v>
      </c>
      <c r="X15" s="8">
        <v>8427176</v>
      </c>
      <c r="Y15" s="8">
        <v>-6024780</v>
      </c>
      <c r="Z15" s="2">
        <v>-71.49</v>
      </c>
      <c r="AA15" s="6">
        <v>11589900</v>
      </c>
    </row>
    <row r="16" spans="1:27" ht="13.5">
      <c r="A16" s="23" t="s">
        <v>41</v>
      </c>
      <c r="B16" s="29"/>
      <c r="C16" s="6">
        <v>9694</v>
      </c>
      <c r="D16" s="6"/>
      <c r="E16" s="7">
        <v>66700</v>
      </c>
      <c r="F16" s="8">
        <v>66700</v>
      </c>
      <c r="G16" s="8"/>
      <c r="H16" s="8"/>
      <c r="I16" s="8"/>
      <c r="J16" s="8"/>
      <c r="K16" s="8">
        <v>22</v>
      </c>
      <c r="L16" s="8"/>
      <c r="M16" s="8">
        <v>5643</v>
      </c>
      <c r="N16" s="8">
        <v>5665</v>
      </c>
      <c r="O16" s="8">
        <v>3730</v>
      </c>
      <c r="P16" s="8"/>
      <c r="Q16" s="8"/>
      <c r="R16" s="8">
        <v>3730</v>
      </c>
      <c r="S16" s="8"/>
      <c r="T16" s="8"/>
      <c r="U16" s="8"/>
      <c r="V16" s="8"/>
      <c r="W16" s="8">
        <v>9395</v>
      </c>
      <c r="X16" s="8">
        <v>66064</v>
      </c>
      <c r="Y16" s="8">
        <v>-56669</v>
      </c>
      <c r="Z16" s="2">
        <v>-85.78</v>
      </c>
      <c r="AA16" s="6">
        <v>66700</v>
      </c>
    </row>
    <row r="17" spans="1:27" ht="13.5">
      <c r="A17" s="23" t="s">
        <v>42</v>
      </c>
      <c r="B17" s="29"/>
      <c r="C17" s="6">
        <v>3289532</v>
      </c>
      <c r="D17" s="6"/>
      <c r="E17" s="7">
        <v>2916800</v>
      </c>
      <c r="F17" s="8">
        <v>2916800</v>
      </c>
      <c r="G17" s="8">
        <v>125556</v>
      </c>
      <c r="H17" s="8">
        <v>106196</v>
      </c>
      <c r="I17" s="8">
        <v>519782</v>
      </c>
      <c r="J17" s="8">
        <v>751534</v>
      </c>
      <c r="K17" s="8">
        <v>452439</v>
      </c>
      <c r="L17" s="8">
        <v>208503</v>
      </c>
      <c r="M17" s="8">
        <v>63556</v>
      </c>
      <c r="N17" s="8">
        <v>724498</v>
      </c>
      <c r="O17" s="8">
        <v>458665</v>
      </c>
      <c r="P17" s="8">
        <v>304799</v>
      </c>
      <c r="Q17" s="8">
        <v>211771</v>
      </c>
      <c r="R17" s="8">
        <v>975235</v>
      </c>
      <c r="S17" s="8"/>
      <c r="T17" s="8"/>
      <c r="U17" s="8"/>
      <c r="V17" s="8"/>
      <c r="W17" s="8">
        <v>2451267</v>
      </c>
      <c r="X17" s="8">
        <v>2122565</v>
      </c>
      <c r="Y17" s="8">
        <v>328702</v>
      </c>
      <c r="Z17" s="2">
        <v>15.49</v>
      </c>
      <c r="AA17" s="6">
        <v>2916800</v>
      </c>
    </row>
    <row r="18" spans="1:27" ht="13.5">
      <c r="A18" s="23" t="s">
        <v>43</v>
      </c>
      <c r="B18" s="29"/>
      <c r="C18" s="6">
        <v>42753112</v>
      </c>
      <c r="D18" s="6"/>
      <c r="E18" s="7">
        <v>50109913</v>
      </c>
      <c r="F18" s="8">
        <v>102249757</v>
      </c>
      <c r="G18" s="8"/>
      <c r="H18" s="8">
        <v>12462000</v>
      </c>
      <c r="I18" s="8">
        <v>748519</v>
      </c>
      <c r="J18" s="8">
        <v>13210519</v>
      </c>
      <c r="K18" s="8">
        <v>54749</v>
      </c>
      <c r="L18" s="8">
        <v>332420</v>
      </c>
      <c r="M18" s="8">
        <v>11049143</v>
      </c>
      <c r="N18" s="8">
        <v>11436312</v>
      </c>
      <c r="O18" s="8">
        <v>1663334</v>
      </c>
      <c r="P18" s="8">
        <v>664500</v>
      </c>
      <c r="Q18" s="8">
        <v>7743696</v>
      </c>
      <c r="R18" s="8">
        <v>10071530</v>
      </c>
      <c r="S18" s="8"/>
      <c r="T18" s="8"/>
      <c r="U18" s="8"/>
      <c r="V18" s="8"/>
      <c r="W18" s="8">
        <v>34718361</v>
      </c>
      <c r="X18" s="8">
        <v>58378877</v>
      </c>
      <c r="Y18" s="8">
        <v>-23660516</v>
      </c>
      <c r="Z18" s="2">
        <v>-40.53</v>
      </c>
      <c r="AA18" s="6">
        <v>102249757</v>
      </c>
    </row>
    <row r="19" spans="1:27" ht="13.5">
      <c r="A19" s="23" t="s">
        <v>44</v>
      </c>
      <c r="B19" s="29"/>
      <c r="C19" s="6">
        <v>10943354</v>
      </c>
      <c r="D19" s="6"/>
      <c r="E19" s="7">
        <v>11355100</v>
      </c>
      <c r="F19" s="26">
        <v>10056100</v>
      </c>
      <c r="G19" s="26">
        <v>445464</v>
      </c>
      <c r="H19" s="26">
        <v>1107110</v>
      </c>
      <c r="I19" s="26">
        <v>2341283</v>
      </c>
      <c r="J19" s="26">
        <v>3893857</v>
      </c>
      <c r="K19" s="26">
        <v>2234620</v>
      </c>
      <c r="L19" s="26">
        <v>1199578</v>
      </c>
      <c r="M19" s="26">
        <v>1337868</v>
      </c>
      <c r="N19" s="26">
        <v>4772066</v>
      </c>
      <c r="O19" s="26">
        <v>1376603</v>
      </c>
      <c r="P19" s="26">
        <v>1012047</v>
      </c>
      <c r="Q19" s="26">
        <v>884958</v>
      </c>
      <c r="R19" s="26">
        <v>3273608</v>
      </c>
      <c r="S19" s="26"/>
      <c r="T19" s="26"/>
      <c r="U19" s="26"/>
      <c r="V19" s="26"/>
      <c r="W19" s="26">
        <v>11939531</v>
      </c>
      <c r="X19" s="26">
        <v>8176065</v>
      </c>
      <c r="Y19" s="26">
        <v>3763466</v>
      </c>
      <c r="Z19" s="27">
        <v>46.03</v>
      </c>
      <c r="AA19" s="28">
        <v>10056100</v>
      </c>
    </row>
    <row r="20" spans="1:27" ht="13.5">
      <c r="A20" s="23" t="s">
        <v>45</v>
      </c>
      <c r="B20" s="29"/>
      <c r="C20" s="6">
        <v>5370330</v>
      </c>
      <c r="D20" s="6"/>
      <c r="E20" s="7">
        <v>5000000</v>
      </c>
      <c r="F20" s="8">
        <v>5000000</v>
      </c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>
        <v>3749999</v>
      </c>
      <c r="Y20" s="8">
        <v>-3749999</v>
      </c>
      <c r="Z20" s="2">
        <v>-100</v>
      </c>
      <c r="AA20" s="6">
        <v>5000000</v>
      </c>
    </row>
    <row r="21" spans="1:27" ht="24.75" customHeight="1">
      <c r="A21" s="31" t="s">
        <v>46</v>
      </c>
      <c r="B21" s="32"/>
      <c r="C21" s="33">
        <f aca="true" t="shared" si="0" ref="C21:Y21">SUM(C5:C20)</f>
        <v>330731909</v>
      </c>
      <c r="D21" s="33">
        <f t="shared" si="0"/>
        <v>0</v>
      </c>
      <c r="E21" s="34">
        <f t="shared" si="0"/>
        <v>334504713</v>
      </c>
      <c r="F21" s="35">
        <f t="shared" si="0"/>
        <v>392026657</v>
      </c>
      <c r="G21" s="35">
        <f t="shared" si="0"/>
        <v>47363558</v>
      </c>
      <c r="H21" s="35">
        <f t="shared" si="0"/>
        <v>34115759</v>
      </c>
      <c r="I21" s="35">
        <f t="shared" si="0"/>
        <v>23560020</v>
      </c>
      <c r="J21" s="35">
        <f t="shared" si="0"/>
        <v>105039337</v>
      </c>
      <c r="K21" s="35">
        <f t="shared" si="0"/>
        <v>21955885</v>
      </c>
      <c r="L21" s="35">
        <f t="shared" si="0"/>
        <v>21637058</v>
      </c>
      <c r="M21" s="35">
        <f t="shared" si="0"/>
        <v>33769227</v>
      </c>
      <c r="N21" s="35">
        <f t="shared" si="0"/>
        <v>77362170</v>
      </c>
      <c r="O21" s="35">
        <f t="shared" si="0"/>
        <v>26028065</v>
      </c>
      <c r="P21" s="35">
        <f t="shared" si="0"/>
        <v>22047409</v>
      </c>
      <c r="Q21" s="35">
        <f t="shared" si="0"/>
        <v>29304358</v>
      </c>
      <c r="R21" s="35">
        <f t="shared" si="0"/>
        <v>77379832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259781339</v>
      </c>
      <c r="X21" s="35">
        <f t="shared" si="0"/>
        <v>282257359</v>
      </c>
      <c r="Y21" s="35">
        <f t="shared" si="0"/>
        <v>-22476020</v>
      </c>
      <c r="Z21" s="36">
        <f>+IF(X21&lt;&gt;0,+(Y21/X21)*100,0)</f>
        <v>-7.962952703741552</v>
      </c>
      <c r="AA21" s="33">
        <f>SUM(AA5:AA20)</f>
        <v>392026657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114077346</v>
      </c>
      <c r="D24" s="6"/>
      <c r="E24" s="7">
        <v>139129060</v>
      </c>
      <c r="F24" s="8">
        <v>140044460</v>
      </c>
      <c r="G24" s="8">
        <v>9213746</v>
      </c>
      <c r="H24" s="8">
        <v>10752633</v>
      </c>
      <c r="I24" s="8">
        <v>10035506</v>
      </c>
      <c r="J24" s="8">
        <v>30001885</v>
      </c>
      <c r="K24" s="8">
        <v>10214194</v>
      </c>
      <c r="L24" s="8">
        <v>16467556</v>
      </c>
      <c r="M24" s="8">
        <v>10464930</v>
      </c>
      <c r="N24" s="8">
        <v>37146680</v>
      </c>
      <c r="O24" s="8">
        <v>11068075</v>
      </c>
      <c r="P24" s="8">
        <v>10450084</v>
      </c>
      <c r="Q24" s="8">
        <v>10152544</v>
      </c>
      <c r="R24" s="8">
        <v>31670703</v>
      </c>
      <c r="S24" s="8"/>
      <c r="T24" s="8"/>
      <c r="U24" s="8"/>
      <c r="V24" s="8"/>
      <c r="W24" s="8">
        <v>98819268</v>
      </c>
      <c r="X24" s="8">
        <v>99234310</v>
      </c>
      <c r="Y24" s="8">
        <v>-415042</v>
      </c>
      <c r="Z24" s="2">
        <v>-0.42</v>
      </c>
      <c r="AA24" s="6">
        <v>140044460</v>
      </c>
    </row>
    <row r="25" spans="1:27" ht="13.5">
      <c r="A25" s="25" t="s">
        <v>49</v>
      </c>
      <c r="B25" s="24"/>
      <c r="C25" s="6">
        <v>5441249</v>
      </c>
      <c r="D25" s="6"/>
      <c r="E25" s="7">
        <v>5763700</v>
      </c>
      <c r="F25" s="8">
        <v>5763700</v>
      </c>
      <c r="G25" s="8">
        <v>458101</v>
      </c>
      <c r="H25" s="8">
        <v>458299</v>
      </c>
      <c r="I25" s="8">
        <v>458276</v>
      </c>
      <c r="J25" s="8">
        <v>1374676</v>
      </c>
      <c r="K25" s="8">
        <v>458276</v>
      </c>
      <c r="L25" s="8">
        <v>458419</v>
      </c>
      <c r="M25" s="8">
        <v>458276</v>
      </c>
      <c r="N25" s="8">
        <v>1374971</v>
      </c>
      <c r="O25" s="8">
        <v>458279</v>
      </c>
      <c r="P25" s="8">
        <v>458281</v>
      </c>
      <c r="Q25" s="8">
        <v>458284</v>
      </c>
      <c r="R25" s="8">
        <v>1374844</v>
      </c>
      <c r="S25" s="8"/>
      <c r="T25" s="8"/>
      <c r="U25" s="8"/>
      <c r="V25" s="8"/>
      <c r="W25" s="8">
        <v>4124491</v>
      </c>
      <c r="X25" s="8">
        <v>4322790</v>
      </c>
      <c r="Y25" s="8">
        <v>-198299</v>
      </c>
      <c r="Z25" s="2">
        <v>-4.59</v>
      </c>
      <c r="AA25" s="6">
        <v>5763700</v>
      </c>
    </row>
    <row r="26" spans="1:27" ht="13.5">
      <c r="A26" s="25" t="s">
        <v>50</v>
      </c>
      <c r="B26" s="24"/>
      <c r="C26" s="6">
        <v>23721910</v>
      </c>
      <c r="D26" s="6"/>
      <c r="E26" s="7">
        <v>11267458</v>
      </c>
      <c r="F26" s="8">
        <v>11267458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7359696</v>
      </c>
      <c r="Y26" s="8">
        <v>-7359696</v>
      </c>
      <c r="Z26" s="2">
        <v>-100</v>
      </c>
      <c r="AA26" s="6">
        <v>11267458</v>
      </c>
    </row>
    <row r="27" spans="1:27" ht="13.5">
      <c r="A27" s="25" t="s">
        <v>51</v>
      </c>
      <c r="B27" s="24"/>
      <c r="C27" s="6">
        <v>12305235</v>
      </c>
      <c r="D27" s="6"/>
      <c r="E27" s="7">
        <v>11025100</v>
      </c>
      <c r="F27" s="8">
        <v>11025100</v>
      </c>
      <c r="G27" s="8"/>
      <c r="H27" s="8">
        <v>2685075</v>
      </c>
      <c r="I27" s="8"/>
      <c r="J27" s="8">
        <v>2685075</v>
      </c>
      <c r="K27" s="8">
        <v>859457</v>
      </c>
      <c r="L27" s="8">
        <v>1395107</v>
      </c>
      <c r="M27" s="8">
        <v>1238725</v>
      </c>
      <c r="N27" s="8">
        <v>3493289</v>
      </c>
      <c r="O27" s="8">
        <v>918761</v>
      </c>
      <c r="P27" s="8">
        <v>782296</v>
      </c>
      <c r="Q27" s="8">
        <v>741213</v>
      </c>
      <c r="R27" s="8">
        <v>2442270</v>
      </c>
      <c r="S27" s="8"/>
      <c r="T27" s="8"/>
      <c r="U27" s="8"/>
      <c r="V27" s="8"/>
      <c r="W27" s="8">
        <v>8620634</v>
      </c>
      <c r="X27" s="8">
        <v>8268822</v>
      </c>
      <c r="Y27" s="8">
        <v>351812</v>
      </c>
      <c r="Z27" s="2">
        <v>4.25</v>
      </c>
      <c r="AA27" s="6">
        <v>11025100</v>
      </c>
    </row>
    <row r="28" spans="1:27" ht="13.5">
      <c r="A28" s="25" t="s">
        <v>52</v>
      </c>
      <c r="B28" s="24"/>
      <c r="C28" s="6">
        <v>4311017</v>
      </c>
      <c r="D28" s="6"/>
      <c r="E28" s="7">
        <v>7867500</v>
      </c>
      <c r="F28" s="8">
        <v>8261800</v>
      </c>
      <c r="G28" s="8"/>
      <c r="H28" s="8"/>
      <c r="I28" s="8"/>
      <c r="J28" s="8"/>
      <c r="K28" s="8"/>
      <c r="L28" s="8"/>
      <c r="M28" s="8">
        <v>162778</v>
      </c>
      <c r="N28" s="8">
        <v>162778</v>
      </c>
      <c r="O28" s="8">
        <v>1471753</v>
      </c>
      <c r="P28" s="8">
        <v>-4809</v>
      </c>
      <c r="Q28" s="8"/>
      <c r="R28" s="8">
        <v>1466944</v>
      </c>
      <c r="S28" s="8"/>
      <c r="T28" s="8"/>
      <c r="U28" s="8"/>
      <c r="V28" s="8"/>
      <c r="W28" s="8">
        <v>1629722</v>
      </c>
      <c r="X28" s="8">
        <v>4551740</v>
      </c>
      <c r="Y28" s="8">
        <v>-2922018</v>
      </c>
      <c r="Z28" s="2">
        <v>-64.2</v>
      </c>
      <c r="AA28" s="6">
        <v>8261800</v>
      </c>
    </row>
    <row r="29" spans="1:27" ht="13.5">
      <c r="A29" s="25" t="s">
        <v>53</v>
      </c>
      <c r="B29" s="24"/>
      <c r="C29" s="6">
        <v>76760692</v>
      </c>
      <c r="D29" s="6"/>
      <c r="E29" s="7">
        <v>88404190</v>
      </c>
      <c r="F29" s="8">
        <v>84404190</v>
      </c>
      <c r="G29" s="8"/>
      <c r="H29" s="8">
        <v>9523619</v>
      </c>
      <c r="I29" s="8">
        <v>11056281</v>
      </c>
      <c r="J29" s="8">
        <v>20579900</v>
      </c>
      <c r="K29" s="8">
        <v>8640857</v>
      </c>
      <c r="L29" s="8">
        <v>6424588</v>
      </c>
      <c r="M29" s="8">
        <v>6759941</v>
      </c>
      <c r="N29" s="8">
        <v>21825386</v>
      </c>
      <c r="O29" s="8">
        <v>6418825</v>
      </c>
      <c r="P29" s="8">
        <v>6811683</v>
      </c>
      <c r="Q29" s="8">
        <v>6676069</v>
      </c>
      <c r="R29" s="8">
        <v>19906577</v>
      </c>
      <c r="S29" s="8"/>
      <c r="T29" s="8"/>
      <c r="U29" s="8"/>
      <c r="V29" s="8"/>
      <c r="W29" s="8">
        <v>62311863</v>
      </c>
      <c r="X29" s="8">
        <v>70300775</v>
      </c>
      <c r="Y29" s="8">
        <v>-7988912</v>
      </c>
      <c r="Z29" s="2">
        <v>-11.36</v>
      </c>
      <c r="AA29" s="6">
        <v>84404190</v>
      </c>
    </row>
    <row r="30" spans="1:27" ht="13.5">
      <c r="A30" s="25" t="s">
        <v>54</v>
      </c>
      <c r="B30" s="24"/>
      <c r="C30" s="6">
        <v>20284336</v>
      </c>
      <c r="D30" s="6"/>
      <c r="E30" s="7">
        <v>78078310</v>
      </c>
      <c r="F30" s="8">
        <v>79590340</v>
      </c>
      <c r="G30" s="8">
        <v>177412</v>
      </c>
      <c r="H30" s="8">
        <v>4966122</v>
      </c>
      <c r="I30" s="8">
        <v>8217562</v>
      </c>
      <c r="J30" s="8">
        <v>13361096</v>
      </c>
      <c r="K30" s="8">
        <v>4183582</v>
      </c>
      <c r="L30" s="8">
        <v>-10721381</v>
      </c>
      <c r="M30" s="8">
        <v>3250508</v>
      </c>
      <c r="N30" s="8">
        <v>-3287291</v>
      </c>
      <c r="O30" s="8">
        <v>1234247</v>
      </c>
      <c r="P30" s="8">
        <v>9638901</v>
      </c>
      <c r="Q30" s="8">
        <v>-6349829</v>
      </c>
      <c r="R30" s="8">
        <v>4523319</v>
      </c>
      <c r="S30" s="8"/>
      <c r="T30" s="8"/>
      <c r="U30" s="8"/>
      <c r="V30" s="8"/>
      <c r="W30" s="8">
        <v>14597124</v>
      </c>
      <c r="X30" s="8">
        <v>57368731</v>
      </c>
      <c r="Y30" s="8">
        <v>-42771607</v>
      </c>
      <c r="Z30" s="2">
        <v>-74.56</v>
      </c>
      <c r="AA30" s="6">
        <v>79590340</v>
      </c>
    </row>
    <row r="31" spans="1:27" ht="13.5">
      <c r="A31" s="25" t="s">
        <v>55</v>
      </c>
      <c r="B31" s="24"/>
      <c r="C31" s="6">
        <v>17481741</v>
      </c>
      <c r="D31" s="6"/>
      <c r="E31" s="7">
        <v>22563100</v>
      </c>
      <c r="F31" s="8">
        <v>22957344</v>
      </c>
      <c r="G31" s="8">
        <v>68330</v>
      </c>
      <c r="H31" s="8">
        <v>655303</v>
      </c>
      <c r="I31" s="8">
        <v>1834886</v>
      </c>
      <c r="J31" s="8">
        <v>2558519</v>
      </c>
      <c r="K31" s="8">
        <v>897724</v>
      </c>
      <c r="L31" s="8">
        <v>1338399</v>
      </c>
      <c r="M31" s="8">
        <v>1234810</v>
      </c>
      <c r="N31" s="8">
        <v>3470933</v>
      </c>
      <c r="O31" s="8">
        <v>1024930</v>
      </c>
      <c r="P31" s="8">
        <v>758001</v>
      </c>
      <c r="Q31" s="8">
        <v>1583498</v>
      </c>
      <c r="R31" s="8">
        <v>3366429</v>
      </c>
      <c r="S31" s="8"/>
      <c r="T31" s="8"/>
      <c r="U31" s="8"/>
      <c r="V31" s="8"/>
      <c r="W31" s="8">
        <v>9395881</v>
      </c>
      <c r="X31" s="8">
        <v>15084752</v>
      </c>
      <c r="Y31" s="8">
        <v>-5688871</v>
      </c>
      <c r="Z31" s="2">
        <v>-37.71</v>
      </c>
      <c r="AA31" s="6">
        <v>22957344</v>
      </c>
    </row>
    <row r="32" spans="1:27" ht="13.5">
      <c r="A32" s="25" t="s">
        <v>43</v>
      </c>
      <c r="B32" s="24"/>
      <c r="C32" s="6">
        <v>1810836</v>
      </c>
      <c r="D32" s="6"/>
      <c r="E32" s="7">
        <v>-48472600</v>
      </c>
      <c r="F32" s="8">
        <v>2571000</v>
      </c>
      <c r="G32" s="8">
        <v>168774</v>
      </c>
      <c r="H32" s="8">
        <v>-3861092</v>
      </c>
      <c r="I32" s="8">
        <v>-6358561</v>
      </c>
      <c r="J32" s="8">
        <v>-10050879</v>
      </c>
      <c r="K32" s="8">
        <v>-2764344</v>
      </c>
      <c r="L32" s="8">
        <v>13899298</v>
      </c>
      <c r="M32" s="8">
        <v>94051</v>
      </c>
      <c r="N32" s="8">
        <v>11229005</v>
      </c>
      <c r="O32" s="8">
        <v>127432</v>
      </c>
      <c r="P32" s="8">
        <v>123434</v>
      </c>
      <c r="Q32" s="8">
        <v>156765</v>
      </c>
      <c r="R32" s="8">
        <v>407631</v>
      </c>
      <c r="S32" s="8"/>
      <c r="T32" s="8"/>
      <c r="U32" s="8"/>
      <c r="V32" s="8"/>
      <c r="W32" s="8">
        <v>1585757</v>
      </c>
      <c r="X32" s="8">
        <v>-28655778</v>
      </c>
      <c r="Y32" s="8">
        <v>30241535</v>
      </c>
      <c r="Z32" s="2">
        <v>-105.53</v>
      </c>
      <c r="AA32" s="6">
        <v>2571000</v>
      </c>
    </row>
    <row r="33" spans="1:27" ht="13.5">
      <c r="A33" s="25" t="s">
        <v>56</v>
      </c>
      <c r="B33" s="24"/>
      <c r="C33" s="6">
        <v>30217983</v>
      </c>
      <c r="D33" s="6"/>
      <c r="E33" s="7">
        <v>28178700</v>
      </c>
      <c r="F33" s="8">
        <v>28683753</v>
      </c>
      <c r="G33" s="8">
        <v>2740041</v>
      </c>
      <c r="H33" s="8">
        <v>2927135</v>
      </c>
      <c r="I33" s="8">
        <v>2382831</v>
      </c>
      <c r="J33" s="8">
        <v>8050007</v>
      </c>
      <c r="K33" s="8">
        <v>2380240</v>
      </c>
      <c r="L33" s="8">
        <v>2456056</v>
      </c>
      <c r="M33" s="8">
        <v>2211057</v>
      </c>
      <c r="N33" s="8">
        <v>7047353</v>
      </c>
      <c r="O33" s="8">
        <v>1717426</v>
      </c>
      <c r="P33" s="8">
        <v>1545325</v>
      </c>
      <c r="Q33" s="8">
        <v>1511560</v>
      </c>
      <c r="R33" s="8">
        <v>4774311</v>
      </c>
      <c r="S33" s="8"/>
      <c r="T33" s="8"/>
      <c r="U33" s="8"/>
      <c r="V33" s="8"/>
      <c r="W33" s="8">
        <v>19871671</v>
      </c>
      <c r="X33" s="8">
        <v>20343954</v>
      </c>
      <c r="Y33" s="8">
        <v>-472283</v>
      </c>
      <c r="Z33" s="2">
        <v>-2.32</v>
      </c>
      <c r="AA33" s="6">
        <v>28683753</v>
      </c>
    </row>
    <row r="34" spans="1:27" ht="13.5">
      <c r="A34" s="23" t="s">
        <v>57</v>
      </c>
      <c r="B34" s="29"/>
      <c r="C34" s="6">
        <v>-902070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305510275</v>
      </c>
      <c r="D35" s="33">
        <f>SUM(D24:D34)</f>
        <v>0</v>
      </c>
      <c r="E35" s="34">
        <f t="shared" si="1"/>
        <v>343804518</v>
      </c>
      <c r="F35" s="35">
        <f t="shared" si="1"/>
        <v>394569145</v>
      </c>
      <c r="G35" s="35">
        <f t="shared" si="1"/>
        <v>12826404</v>
      </c>
      <c r="H35" s="35">
        <f t="shared" si="1"/>
        <v>28107094</v>
      </c>
      <c r="I35" s="35">
        <f t="shared" si="1"/>
        <v>27626781</v>
      </c>
      <c r="J35" s="35">
        <f t="shared" si="1"/>
        <v>68560279</v>
      </c>
      <c r="K35" s="35">
        <f t="shared" si="1"/>
        <v>24869986</v>
      </c>
      <c r="L35" s="35">
        <f t="shared" si="1"/>
        <v>31718042</v>
      </c>
      <c r="M35" s="35">
        <f t="shared" si="1"/>
        <v>25875076</v>
      </c>
      <c r="N35" s="35">
        <f t="shared" si="1"/>
        <v>82463104</v>
      </c>
      <c r="O35" s="35">
        <f t="shared" si="1"/>
        <v>24439728</v>
      </c>
      <c r="P35" s="35">
        <f t="shared" si="1"/>
        <v>30563196</v>
      </c>
      <c r="Q35" s="35">
        <f t="shared" si="1"/>
        <v>14930104</v>
      </c>
      <c r="R35" s="35">
        <f t="shared" si="1"/>
        <v>69933028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220956411</v>
      </c>
      <c r="X35" s="35">
        <f t="shared" si="1"/>
        <v>258179792</v>
      </c>
      <c r="Y35" s="35">
        <f t="shared" si="1"/>
        <v>-37223381</v>
      </c>
      <c r="Z35" s="36">
        <f>+IF(X35&lt;&gt;0,+(Y35/X35)*100,0)</f>
        <v>-14.417619873208357</v>
      </c>
      <c r="AA35" s="33">
        <f>SUM(AA24:AA34)</f>
        <v>394569145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25221634</v>
      </c>
      <c r="D37" s="46">
        <f>+D21-D35</f>
        <v>0</v>
      </c>
      <c r="E37" s="47">
        <f t="shared" si="2"/>
        <v>-9299805</v>
      </c>
      <c r="F37" s="48">
        <f t="shared" si="2"/>
        <v>-2542488</v>
      </c>
      <c r="G37" s="48">
        <f t="shared" si="2"/>
        <v>34537154</v>
      </c>
      <c r="H37" s="48">
        <f t="shared" si="2"/>
        <v>6008665</v>
      </c>
      <c r="I37" s="48">
        <f t="shared" si="2"/>
        <v>-4066761</v>
      </c>
      <c r="J37" s="48">
        <f t="shared" si="2"/>
        <v>36479058</v>
      </c>
      <c r="K37" s="48">
        <f t="shared" si="2"/>
        <v>-2914101</v>
      </c>
      <c r="L37" s="48">
        <f t="shared" si="2"/>
        <v>-10080984</v>
      </c>
      <c r="M37" s="48">
        <f t="shared" si="2"/>
        <v>7894151</v>
      </c>
      <c r="N37" s="48">
        <f t="shared" si="2"/>
        <v>-5100934</v>
      </c>
      <c r="O37" s="48">
        <f t="shared" si="2"/>
        <v>1588337</v>
      </c>
      <c r="P37" s="48">
        <f t="shared" si="2"/>
        <v>-8515787</v>
      </c>
      <c r="Q37" s="48">
        <f t="shared" si="2"/>
        <v>14374254</v>
      </c>
      <c r="R37" s="48">
        <f t="shared" si="2"/>
        <v>7446804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38824928</v>
      </c>
      <c r="X37" s="48">
        <f>IF(F21=F35,0,X21-X35)</f>
        <v>24077567</v>
      </c>
      <c r="Y37" s="48">
        <f t="shared" si="2"/>
        <v>14747361</v>
      </c>
      <c r="Z37" s="49">
        <f>+IF(X37&lt;&gt;0,+(Y37/X37)*100,0)</f>
        <v>61.249382049274324</v>
      </c>
      <c r="AA37" s="46">
        <f>+AA21-AA35</f>
        <v>-2542488</v>
      </c>
    </row>
    <row r="38" spans="1:27" ht="22.5" customHeight="1">
      <c r="A38" s="50" t="s">
        <v>60</v>
      </c>
      <c r="B38" s="29"/>
      <c r="C38" s="6">
        <v>19118376</v>
      </c>
      <c r="D38" s="6"/>
      <c r="E38" s="7">
        <v>9421087</v>
      </c>
      <c r="F38" s="8">
        <v>18197087</v>
      </c>
      <c r="G38" s="8"/>
      <c r="H38" s="8">
        <v>107004</v>
      </c>
      <c r="I38" s="8">
        <v>786094</v>
      </c>
      <c r="J38" s="8">
        <v>893098</v>
      </c>
      <c r="K38" s="8">
        <v>600093</v>
      </c>
      <c r="L38" s="8"/>
      <c r="M38" s="8">
        <v>544773</v>
      </c>
      <c r="N38" s="8">
        <v>1144866</v>
      </c>
      <c r="O38" s="8"/>
      <c r="P38" s="8"/>
      <c r="Q38" s="8">
        <v>2134107</v>
      </c>
      <c r="R38" s="8">
        <v>2134107</v>
      </c>
      <c r="S38" s="8"/>
      <c r="T38" s="8"/>
      <c r="U38" s="8"/>
      <c r="V38" s="8"/>
      <c r="W38" s="8">
        <v>4172071</v>
      </c>
      <c r="X38" s="8">
        <v>10635713</v>
      </c>
      <c r="Y38" s="8">
        <v>-6463642</v>
      </c>
      <c r="Z38" s="2">
        <v>-60.77</v>
      </c>
      <c r="AA38" s="6">
        <v>18197087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44340010</v>
      </c>
      <c r="D41" s="56">
        <f>SUM(D37:D40)</f>
        <v>0</v>
      </c>
      <c r="E41" s="57">
        <f t="shared" si="3"/>
        <v>121282</v>
      </c>
      <c r="F41" s="58">
        <f t="shared" si="3"/>
        <v>15654599</v>
      </c>
      <c r="G41" s="58">
        <f t="shared" si="3"/>
        <v>34537154</v>
      </c>
      <c r="H41" s="58">
        <f t="shared" si="3"/>
        <v>6115669</v>
      </c>
      <c r="I41" s="58">
        <f t="shared" si="3"/>
        <v>-3280667</v>
      </c>
      <c r="J41" s="58">
        <f t="shared" si="3"/>
        <v>37372156</v>
      </c>
      <c r="K41" s="58">
        <f t="shared" si="3"/>
        <v>-2314008</v>
      </c>
      <c r="L41" s="58">
        <f t="shared" si="3"/>
        <v>-10080984</v>
      </c>
      <c r="M41" s="58">
        <f t="shared" si="3"/>
        <v>8438924</v>
      </c>
      <c r="N41" s="58">
        <f t="shared" si="3"/>
        <v>-3956068</v>
      </c>
      <c r="O41" s="58">
        <f t="shared" si="3"/>
        <v>1588337</v>
      </c>
      <c r="P41" s="58">
        <f t="shared" si="3"/>
        <v>-8515787</v>
      </c>
      <c r="Q41" s="58">
        <f t="shared" si="3"/>
        <v>16508361</v>
      </c>
      <c r="R41" s="58">
        <f t="shared" si="3"/>
        <v>9580911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42996999</v>
      </c>
      <c r="X41" s="58">
        <f t="shared" si="3"/>
        <v>34713280</v>
      </c>
      <c r="Y41" s="58">
        <f t="shared" si="3"/>
        <v>8283719</v>
      </c>
      <c r="Z41" s="59">
        <f>+IF(X41&lt;&gt;0,+(Y41/X41)*100,0)</f>
        <v>23.863256367591884</v>
      </c>
      <c r="AA41" s="56">
        <f>SUM(AA37:AA40)</f>
        <v>15654599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44340010</v>
      </c>
      <c r="D43" s="64">
        <f>+D41-D42</f>
        <v>0</v>
      </c>
      <c r="E43" s="65">
        <f t="shared" si="4"/>
        <v>121282</v>
      </c>
      <c r="F43" s="66">
        <f t="shared" si="4"/>
        <v>15654599</v>
      </c>
      <c r="G43" s="66">
        <f t="shared" si="4"/>
        <v>34537154</v>
      </c>
      <c r="H43" s="66">
        <f t="shared" si="4"/>
        <v>6115669</v>
      </c>
      <c r="I43" s="66">
        <f t="shared" si="4"/>
        <v>-3280667</v>
      </c>
      <c r="J43" s="66">
        <f t="shared" si="4"/>
        <v>37372156</v>
      </c>
      <c r="K43" s="66">
        <f t="shared" si="4"/>
        <v>-2314008</v>
      </c>
      <c r="L43" s="66">
        <f t="shared" si="4"/>
        <v>-10080984</v>
      </c>
      <c r="M43" s="66">
        <f t="shared" si="4"/>
        <v>8438924</v>
      </c>
      <c r="N43" s="66">
        <f t="shared" si="4"/>
        <v>-3956068</v>
      </c>
      <c r="O43" s="66">
        <f t="shared" si="4"/>
        <v>1588337</v>
      </c>
      <c r="P43" s="66">
        <f t="shared" si="4"/>
        <v>-8515787</v>
      </c>
      <c r="Q43" s="66">
        <f t="shared" si="4"/>
        <v>16508361</v>
      </c>
      <c r="R43" s="66">
        <f t="shared" si="4"/>
        <v>9580911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42996999</v>
      </c>
      <c r="X43" s="66">
        <f t="shared" si="4"/>
        <v>34713280</v>
      </c>
      <c r="Y43" s="66">
        <f t="shared" si="4"/>
        <v>8283719</v>
      </c>
      <c r="Z43" s="67">
        <f>+IF(X43&lt;&gt;0,+(Y43/X43)*100,0)</f>
        <v>23.863256367591884</v>
      </c>
      <c r="AA43" s="64">
        <f>+AA41-AA42</f>
        <v>15654599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44340010</v>
      </c>
      <c r="D45" s="56">
        <f>SUM(D43:D44)</f>
        <v>0</v>
      </c>
      <c r="E45" s="57">
        <f t="shared" si="5"/>
        <v>121282</v>
      </c>
      <c r="F45" s="58">
        <f t="shared" si="5"/>
        <v>15654599</v>
      </c>
      <c r="G45" s="58">
        <f t="shared" si="5"/>
        <v>34537154</v>
      </c>
      <c r="H45" s="58">
        <f t="shared" si="5"/>
        <v>6115669</v>
      </c>
      <c r="I45" s="58">
        <f t="shared" si="5"/>
        <v>-3280667</v>
      </c>
      <c r="J45" s="58">
        <f t="shared" si="5"/>
        <v>37372156</v>
      </c>
      <c r="K45" s="58">
        <f t="shared" si="5"/>
        <v>-2314008</v>
      </c>
      <c r="L45" s="58">
        <f t="shared" si="5"/>
        <v>-10080984</v>
      </c>
      <c r="M45" s="58">
        <f t="shared" si="5"/>
        <v>8438924</v>
      </c>
      <c r="N45" s="58">
        <f t="shared" si="5"/>
        <v>-3956068</v>
      </c>
      <c r="O45" s="58">
        <f t="shared" si="5"/>
        <v>1588337</v>
      </c>
      <c r="P45" s="58">
        <f t="shared" si="5"/>
        <v>-8515787</v>
      </c>
      <c r="Q45" s="58">
        <f t="shared" si="5"/>
        <v>16508361</v>
      </c>
      <c r="R45" s="58">
        <f t="shared" si="5"/>
        <v>9580911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42996999</v>
      </c>
      <c r="X45" s="58">
        <f t="shared" si="5"/>
        <v>34713280</v>
      </c>
      <c r="Y45" s="58">
        <f t="shared" si="5"/>
        <v>8283719</v>
      </c>
      <c r="Z45" s="59">
        <f>+IF(X45&lt;&gt;0,+(Y45/X45)*100,0)</f>
        <v>23.863256367591884</v>
      </c>
      <c r="AA45" s="56">
        <f>SUM(AA43:AA44)</f>
        <v>15654599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44340010</v>
      </c>
      <c r="D47" s="71">
        <f>SUM(D45:D46)</f>
        <v>0</v>
      </c>
      <c r="E47" s="72">
        <f t="shared" si="6"/>
        <v>121282</v>
      </c>
      <c r="F47" s="73">
        <f t="shared" si="6"/>
        <v>15654599</v>
      </c>
      <c r="G47" s="73">
        <f t="shared" si="6"/>
        <v>34537154</v>
      </c>
      <c r="H47" s="74">
        <f t="shared" si="6"/>
        <v>6115669</v>
      </c>
      <c r="I47" s="74">
        <f t="shared" si="6"/>
        <v>-3280667</v>
      </c>
      <c r="J47" s="74">
        <f t="shared" si="6"/>
        <v>37372156</v>
      </c>
      <c r="K47" s="74">
        <f t="shared" si="6"/>
        <v>-2314008</v>
      </c>
      <c r="L47" s="74">
        <f t="shared" si="6"/>
        <v>-10080984</v>
      </c>
      <c r="M47" s="73">
        <f t="shared" si="6"/>
        <v>8438924</v>
      </c>
      <c r="N47" s="73">
        <f t="shared" si="6"/>
        <v>-3956068</v>
      </c>
      <c r="O47" s="74">
        <f t="shared" si="6"/>
        <v>1588337</v>
      </c>
      <c r="P47" s="74">
        <f t="shared" si="6"/>
        <v>-8515787</v>
      </c>
      <c r="Q47" s="74">
        <f t="shared" si="6"/>
        <v>16508361</v>
      </c>
      <c r="R47" s="74">
        <f t="shared" si="6"/>
        <v>9580911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42996999</v>
      </c>
      <c r="X47" s="74">
        <f t="shared" si="6"/>
        <v>34713280</v>
      </c>
      <c r="Y47" s="74">
        <f t="shared" si="6"/>
        <v>8283719</v>
      </c>
      <c r="Z47" s="75">
        <f>+IF(X47&lt;&gt;0,+(Y47/X47)*100,0)</f>
        <v>23.863256367591884</v>
      </c>
      <c r="AA47" s="76">
        <f>SUM(AA45:AA46)</f>
        <v>15654599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85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100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37492151</v>
      </c>
      <c r="D5" s="6"/>
      <c r="E5" s="7">
        <v>40467669</v>
      </c>
      <c r="F5" s="8">
        <v>40087669</v>
      </c>
      <c r="G5" s="8">
        <v>5595953</v>
      </c>
      <c r="H5" s="8">
        <v>3118340</v>
      </c>
      <c r="I5" s="8">
        <v>3121890</v>
      </c>
      <c r="J5" s="8">
        <v>11836183</v>
      </c>
      <c r="K5" s="8">
        <v>3116044</v>
      </c>
      <c r="L5" s="8">
        <v>3105538</v>
      </c>
      <c r="M5" s="8">
        <v>3124638</v>
      </c>
      <c r="N5" s="8">
        <v>9346220</v>
      </c>
      <c r="O5" s="8">
        <v>3124936</v>
      </c>
      <c r="P5" s="8">
        <v>3124366</v>
      </c>
      <c r="Q5" s="8">
        <v>3123911</v>
      </c>
      <c r="R5" s="8">
        <v>9373213</v>
      </c>
      <c r="S5" s="8"/>
      <c r="T5" s="8"/>
      <c r="U5" s="8"/>
      <c r="V5" s="8"/>
      <c r="W5" s="8">
        <v>30555616</v>
      </c>
      <c r="X5" s="8">
        <v>30495756</v>
      </c>
      <c r="Y5" s="8">
        <v>59860</v>
      </c>
      <c r="Z5" s="2">
        <v>0.2</v>
      </c>
      <c r="AA5" s="6">
        <v>40087669</v>
      </c>
    </row>
    <row r="6" spans="1:27" ht="13.5">
      <c r="A6" s="23" t="s">
        <v>32</v>
      </c>
      <c r="B6" s="24"/>
      <c r="C6" s="6">
        <v>74869737</v>
      </c>
      <c r="D6" s="6"/>
      <c r="E6" s="7">
        <v>85621895</v>
      </c>
      <c r="F6" s="8">
        <v>85661895</v>
      </c>
      <c r="G6" s="8">
        <v>7018806</v>
      </c>
      <c r="H6" s="8">
        <v>7078257</v>
      </c>
      <c r="I6" s="8">
        <v>7126683</v>
      </c>
      <c r="J6" s="8">
        <v>21223746</v>
      </c>
      <c r="K6" s="8">
        <v>7072993</v>
      </c>
      <c r="L6" s="8">
        <v>7015820</v>
      </c>
      <c r="M6" s="8">
        <v>6994226</v>
      </c>
      <c r="N6" s="8">
        <v>21083039</v>
      </c>
      <c r="O6" s="8">
        <v>6700545</v>
      </c>
      <c r="P6" s="8">
        <v>6803157</v>
      </c>
      <c r="Q6" s="8">
        <v>6330859</v>
      </c>
      <c r="R6" s="8">
        <v>19834561</v>
      </c>
      <c r="S6" s="8"/>
      <c r="T6" s="8"/>
      <c r="U6" s="8"/>
      <c r="V6" s="8"/>
      <c r="W6" s="8">
        <v>62141346</v>
      </c>
      <c r="X6" s="8">
        <v>62461306</v>
      </c>
      <c r="Y6" s="8">
        <v>-319960</v>
      </c>
      <c r="Z6" s="2">
        <v>-0.51</v>
      </c>
      <c r="AA6" s="6">
        <v>85661895</v>
      </c>
    </row>
    <row r="7" spans="1:27" ht="13.5">
      <c r="A7" s="25" t="s">
        <v>33</v>
      </c>
      <c r="B7" s="24"/>
      <c r="C7" s="6">
        <v>15395107</v>
      </c>
      <c r="D7" s="6"/>
      <c r="E7" s="7">
        <v>17394020</v>
      </c>
      <c r="F7" s="8">
        <v>17394020</v>
      </c>
      <c r="G7" s="8">
        <v>1264576</v>
      </c>
      <c r="H7" s="8">
        <v>1250767</v>
      </c>
      <c r="I7" s="8">
        <v>1544385</v>
      </c>
      <c r="J7" s="8">
        <v>4059728</v>
      </c>
      <c r="K7" s="8">
        <v>1647975</v>
      </c>
      <c r="L7" s="8">
        <v>1491601</v>
      </c>
      <c r="M7" s="8">
        <v>1566482</v>
      </c>
      <c r="N7" s="8">
        <v>4706058</v>
      </c>
      <c r="O7" s="8">
        <v>1760902</v>
      </c>
      <c r="P7" s="8">
        <v>1719627</v>
      </c>
      <c r="Q7" s="8">
        <v>1441686</v>
      </c>
      <c r="R7" s="8">
        <v>4922215</v>
      </c>
      <c r="S7" s="8"/>
      <c r="T7" s="8"/>
      <c r="U7" s="8"/>
      <c r="V7" s="8"/>
      <c r="W7" s="8">
        <v>13688001</v>
      </c>
      <c r="X7" s="8">
        <v>13061608</v>
      </c>
      <c r="Y7" s="8">
        <v>626393</v>
      </c>
      <c r="Z7" s="2">
        <v>4.8</v>
      </c>
      <c r="AA7" s="6">
        <v>17394020</v>
      </c>
    </row>
    <row r="8" spans="1:27" ht="13.5">
      <c r="A8" s="25" t="s">
        <v>34</v>
      </c>
      <c r="B8" s="24"/>
      <c r="C8" s="6">
        <v>14335097</v>
      </c>
      <c r="D8" s="6"/>
      <c r="E8" s="7">
        <v>14792328</v>
      </c>
      <c r="F8" s="8">
        <v>16168019</v>
      </c>
      <c r="G8" s="8">
        <v>1261278</v>
      </c>
      <c r="H8" s="8">
        <v>1279201</v>
      </c>
      <c r="I8" s="8">
        <v>1276705</v>
      </c>
      <c r="J8" s="8">
        <v>3817184</v>
      </c>
      <c r="K8" s="8">
        <v>1277060</v>
      </c>
      <c r="L8" s="8">
        <v>1287634</v>
      </c>
      <c r="M8" s="8">
        <v>1291359</v>
      </c>
      <c r="N8" s="8">
        <v>3856053</v>
      </c>
      <c r="O8" s="8">
        <v>1304273</v>
      </c>
      <c r="P8" s="8">
        <v>1387399</v>
      </c>
      <c r="Q8" s="8">
        <v>2663043</v>
      </c>
      <c r="R8" s="8">
        <v>5354715</v>
      </c>
      <c r="S8" s="8"/>
      <c r="T8" s="8"/>
      <c r="U8" s="8"/>
      <c r="V8" s="8"/>
      <c r="W8" s="8">
        <v>13027952</v>
      </c>
      <c r="X8" s="8">
        <v>12126268</v>
      </c>
      <c r="Y8" s="8">
        <v>901684</v>
      </c>
      <c r="Z8" s="2">
        <v>7.44</v>
      </c>
      <c r="AA8" s="6">
        <v>16168019</v>
      </c>
    </row>
    <row r="9" spans="1:27" ht="13.5">
      <c r="A9" s="25" t="s">
        <v>35</v>
      </c>
      <c r="B9" s="24"/>
      <c r="C9" s="6">
        <v>8513993</v>
      </c>
      <c r="D9" s="6"/>
      <c r="E9" s="7">
        <v>8473476</v>
      </c>
      <c r="F9" s="8">
        <v>8788864</v>
      </c>
      <c r="G9" s="8">
        <v>789178</v>
      </c>
      <c r="H9" s="8">
        <v>790437</v>
      </c>
      <c r="I9" s="8">
        <v>784269</v>
      </c>
      <c r="J9" s="8">
        <v>2363884</v>
      </c>
      <c r="K9" s="8">
        <v>788593</v>
      </c>
      <c r="L9" s="8">
        <v>790106</v>
      </c>
      <c r="M9" s="8">
        <v>788761</v>
      </c>
      <c r="N9" s="8">
        <v>2367460</v>
      </c>
      <c r="O9" s="8">
        <v>791081</v>
      </c>
      <c r="P9" s="8">
        <v>791432</v>
      </c>
      <c r="Q9" s="8">
        <v>793936</v>
      </c>
      <c r="R9" s="8">
        <v>2376449</v>
      </c>
      <c r="S9" s="8"/>
      <c r="T9" s="8"/>
      <c r="U9" s="8"/>
      <c r="V9" s="8"/>
      <c r="W9" s="8">
        <v>7107793</v>
      </c>
      <c r="X9" s="8">
        <v>6591654</v>
      </c>
      <c r="Y9" s="8">
        <v>516139</v>
      </c>
      <c r="Z9" s="2">
        <v>7.83</v>
      </c>
      <c r="AA9" s="6">
        <v>8788864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742100</v>
      </c>
      <c r="D11" s="6"/>
      <c r="E11" s="7">
        <v>620730</v>
      </c>
      <c r="F11" s="8">
        <v>690730</v>
      </c>
      <c r="G11" s="8">
        <v>94453</v>
      </c>
      <c r="H11" s="8">
        <v>71268</v>
      </c>
      <c r="I11" s="8">
        <v>54929</v>
      </c>
      <c r="J11" s="8">
        <v>220650</v>
      </c>
      <c r="K11" s="8">
        <v>63375</v>
      </c>
      <c r="L11" s="8">
        <v>58934</v>
      </c>
      <c r="M11" s="8">
        <v>55937</v>
      </c>
      <c r="N11" s="8">
        <v>178246</v>
      </c>
      <c r="O11" s="8">
        <v>46215</v>
      </c>
      <c r="P11" s="8">
        <v>55829</v>
      </c>
      <c r="Q11" s="8">
        <v>52597</v>
      </c>
      <c r="R11" s="8">
        <v>154641</v>
      </c>
      <c r="S11" s="8"/>
      <c r="T11" s="8"/>
      <c r="U11" s="8"/>
      <c r="V11" s="8"/>
      <c r="W11" s="8">
        <v>553537</v>
      </c>
      <c r="X11" s="8">
        <v>522840</v>
      </c>
      <c r="Y11" s="8">
        <v>30697</v>
      </c>
      <c r="Z11" s="2">
        <v>5.87</v>
      </c>
      <c r="AA11" s="6">
        <v>690730</v>
      </c>
    </row>
    <row r="12" spans="1:27" ht="13.5">
      <c r="A12" s="25" t="s">
        <v>37</v>
      </c>
      <c r="B12" s="29"/>
      <c r="C12" s="6">
        <v>5032794</v>
      </c>
      <c r="D12" s="6"/>
      <c r="E12" s="7">
        <v>4166400</v>
      </c>
      <c r="F12" s="8">
        <v>4966400</v>
      </c>
      <c r="G12" s="8">
        <v>271133</v>
      </c>
      <c r="H12" s="8">
        <v>590227</v>
      </c>
      <c r="I12" s="8">
        <v>5300</v>
      </c>
      <c r="J12" s="8">
        <v>866660</v>
      </c>
      <c r="K12" s="8">
        <v>515049</v>
      </c>
      <c r="L12" s="8">
        <v>678261</v>
      </c>
      <c r="M12" s="8">
        <v>483958</v>
      </c>
      <c r="N12" s="8">
        <v>1677268</v>
      </c>
      <c r="O12" s="8">
        <v>871901</v>
      </c>
      <c r="P12" s="8">
        <v>436314</v>
      </c>
      <c r="Q12" s="8">
        <v>448902</v>
      </c>
      <c r="R12" s="8">
        <v>1757117</v>
      </c>
      <c r="S12" s="8"/>
      <c r="T12" s="8"/>
      <c r="U12" s="8"/>
      <c r="V12" s="8"/>
      <c r="W12" s="8">
        <v>4301045</v>
      </c>
      <c r="X12" s="8">
        <v>3724794</v>
      </c>
      <c r="Y12" s="8">
        <v>576251</v>
      </c>
      <c r="Z12" s="2">
        <v>15.47</v>
      </c>
      <c r="AA12" s="6">
        <v>4966400</v>
      </c>
    </row>
    <row r="13" spans="1:27" ht="13.5">
      <c r="A13" s="23" t="s">
        <v>38</v>
      </c>
      <c r="B13" s="29"/>
      <c r="C13" s="6">
        <v>991086</v>
      </c>
      <c r="D13" s="6"/>
      <c r="E13" s="7">
        <v>1110086</v>
      </c>
      <c r="F13" s="8">
        <v>1200086</v>
      </c>
      <c r="G13" s="8">
        <v>108233</v>
      </c>
      <c r="H13" s="8">
        <v>111220</v>
      </c>
      <c r="I13" s="8">
        <v>112591</v>
      </c>
      <c r="J13" s="8">
        <v>332044</v>
      </c>
      <c r="K13" s="8">
        <v>114666</v>
      </c>
      <c r="L13" s="8">
        <v>113614</v>
      </c>
      <c r="M13" s="8">
        <v>117652</v>
      </c>
      <c r="N13" s="8">
        <v>345932</v>
      </c>
      <c r="O13" s="8">
        <v>110693</v>
      </c>
      <c r="P13" s="8">
        <v>119589</v>
      </c>
      <c r="Q13" s="8">
        <v>133385</v>
      </c>
      <c r="R13" s="8">
        <v>363667</v>
      </c>
      <c r="S13" s="8"/>
      <c r="T13" s="8"/>
      <c r="U13" s="8"/>
      <c r="V13" s="8"/>
      <c r="W13" s="8">
        <v>1041643</v>
      </c>
      <c r="X13" s="8">
        <v>900036</v>
      </c>
      <c r="Y13" s="8">
        <v>141607</v>
      </c>
      <c r="Z13" s="2">
        <v>15.73</v>
      </c>
      <c r="AA13" s="6">
        <v>1200086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41025107</v>
      </c>
      <c r="D15" s="6"/>
      <c r="E15" s="7">
        <v>48514199</v>
      </c>
      <c r="F15" s="8">
        <v>45513940</v>
      </c>
      <c r="G15" s="8">
        <v>920215</v>
      </c>
      <c r="H15" s="8">
        <v>743418</v>
      </c>
      <c r="I15" s="8">
        <v>681878</v>
      </c>
      <c r="J15" s="8">
        <v>2345511</v>
      </c>
      <c r="K15" s="8">
        <v>766980</v>
      </c>
      <c r="L15" s="8">
        <v>704978</v>
      </c>
      <c r="M15" s="8">
        <v>665147</v>
      </c>
      <c r="N15" s="8">
        <v>2137105</v>
      </c>
      <c r="O15" s="8">
        <v>8749179</v>
      </c>
      <c r="P15" s="8">
        <v>-647086</v>
      </c>
      <c r="Q15" s="8">
        <v>874057</v>
      </c>
      <c r="R15" s="8">
        <v>8976150</v>
      </c>
      <c r="S15" s="8"/>
      <c r="T15" s="8"/>
      <c r="U15" s="8"/>
      <c r="V15" s="8"/>
      <c r="W15" s="8">
        <v>13458766</v>
      </c>
      <c r="X15" s="8">
        <v>31531743</v>
      </c>
      <c r="Y15" s="8">
        <v>-18072977</v>
      </c>
      <c r="Z15" s="2">
        <v>-57.32</v>
      </c>
      <c r="AA15" s="6">
        <v>45513940</v>
      </c>
    </row>
    <row r="16" spans="1:27" ht="13.5">
      <c r="A16" s="23" t="s">
        <v>41</v>
      </c>
      <c r="B16" s="29"/>
      <c r="C16" s="6">
        <v>1450975</v>
      </c>
      <c r="D16" s="6"/>
      <c r="E16" s="7">
        <v>1364636</v>
      </c>
      <c r="F16" s="8">
        <v>1371636</v>
      </c>
      <c r="G16" s="8">
        <v>165363</v>
      </c>
      <c r="H16" s="8">
        <v>134563</v>
      </c>
      <c r="I16" s="8">
        <v>135300</v>
      </c>
      <c r="J16" s="8">
        <v>435226</v>
      </c>
      <c r="K16" s="8">
        <v>151381</v>
      </c>
      <c r="L16" s="8">
        <v>160165</v>
      </c>
      <c r="M16" s="8">
        <v>92981</v>
      </c>
      <c r="N16" s="8">
        <v>404527</v>
      </c>
      <c r="O16" s="8">
        <v>71066</v>
      </c>
      <c r="P16" s="8">
        <v>133703</v>
      </c>
      <c r="Q16" s="8">
        <v>119956</v>
      </c>
      <c r="R16" s="8">
        <v>324725</v>
      </c>
      <c r="S16" s="8"/>
      <c r="T16" s="8"/>
      <c r="U16" s="8"/>
      <c r="V16" s="8"/>
      <c r="W16" s="8">
        <v>1164478</v>
      </c>
      <c r="X16" s="8">
        <v>1030296</v>
      </c>
      <c r="Y16" s="8">
        <v>134182</v>
      </c>
      <c r="Z16" s="2">
        <v>13.02</v>
      </c>
      <c r="AA16" s="6">
        <v>1371636</v>
      </c>
    </row>
    <row r="17" spans="1:27" ht="13.5">
      <c r="A17" s="23" t="s">
        <v>42</v>
      </c>
      <c r="B17" s="29"/>
      <c r="C17" s="6">
        <v>2102191</v>
      </c>
      <c r="D17" s="6"/>
      <c r="E17" s="7">
        <v>1916980</v>
      </c>
      <c r="F17" s="8">
        <v>1980000</v>
      </c>
      <c r="G17" s="8"/>
      <c r="H17" s="8">
        <v>315333</v>
      </c>
      <c r="I17" s="8">
        <v>155053</v>
      </c>
      <c r="J17" s="8">
        <v>470386</v>
      </c>
      <c r="K17" s="8">
        <v>260218</v>
      </c>
      <c r="L17" s="8">
        <v>165617</v>
      </c>
      <c r="M17" s="8">
        <v>114570</v>
      </c>
      <c r="N17" s="8">
        <v>540405</v>
      </c>
      <c r="O17" s="8">
        <v>196875</v>
      </c>
      <c r="P17" s="8">
        <v>221622</v>
      </c>
      <c r="Q17" s="8">
        <v>137249</v>
      </c>
      <c r="R17" s="8">
        <v>555746</v>
      </c>
      <c r="S17" s="8"/>
      <c r="T17" s="8"/>
      <c r="U17" s="8"/>
      <c r="V17" s="8"/>
      <c r="W17" s="8">
        <v>1566537</v>
      </c>
      <c r="X17" s="8">
        <v>1485000</v>
      </c>
      <c r="Y17" s="8">
        <v>81537</v>
      </c>
      <c r="Z17" s="2">
        <v>5.49</v>
      </c>
      <c r="AA17" s="6">
        <v>1980000</v>
      </c>
    </row>
    <row r="18" spans="1:27" ht="13.5">
      <c r="A18" s="23" t="s">
        <v>43</v>
      </c>
      <c r="B18" s="29"/>
      <c r="C18" s="6">
        <v>41346919</v>
      </c>
      <c r="D18" s="6"/>
      <c r="E18" s="7">
        <v>52435132</v>
      </c>
      <c r="F18" s="8">
        <v>62406007</v>
      </c>
      <c r="G18" s="8">
        <v>13683529</v>
      </c>
      <c r="H18" s="8">
        <v>3785893</v>
      </c>
      <c r="I18" s="8">
        <v>5089976</v>
      </c>
      <c r="J18" s="8">
        <v>22559398</v>
      </c>
      <c r="K18" s="8">
        <v>3432168</v>
      </c>
      <c r="L18" s="8">
        <v>2251813</v>
      </c>
      <c r="M18" s="8">
        <v>13033845</v>
      </c>
      <c r="N18" s="8">
        <v>18717826</v>
      </c>
      <c r="O18" s="8">
        <v>899622</v>
      </c>
      <c r="P18" s="8">
        <v>667599</v>
      </c>
      <c r="Q18" s="8">
        <v>8948969</v>
      </c>
      <c r="R18" s="8">
        <v>10516190</v>
      </c>
      <c r="S18" s="8"/>
      <c r="T18" s="8"/>
      <c r="U18" s="8"/>
      <c r="V18" s="8"/>
      <c r="W18" s="8">
        <v>51793414</v>
      </c>
      <c r="X18" s="8">
        <v>51780717</v>
      </c>
      <c r="Y18" s="8">
        <v>12697</v>
      </c>
      <c r="Z18" s="2">
        <v>0.02</v>
      </c>
      <c r="AA18" s="6">
        <v>62406007</v>
      </c>
    </row>
    <row r="19" spans="1:27" ht="13.5">
      <c r="A19" s="23" t="s">
        <v>44</v>
      </c>
      <c r="B19" s="29"/>
      <c r="C19" s="6">
        <v>4315760</v>
      </c>
      <c r="D19" s="6"/>
      <c r="E19" s="7">
        <v>3967871</v>
      </c>
      <c r="F19" s="26">
        <v>4072871</v>
      </c>
      <c r="G19" s="26">
        <v>395682</v>
      </c>
      <c r="H19" s="26">
        <v>339258</v>
      </c>
      <c r="I19" s="26">
        <v>707600</v>
      </c>
      <c r="J19" s="26">
        <v>1442540</v>
      </c>
      <c r="K19" s="26">
        <v>311377</v>
      </c>
      <c r="L19" s="26">
        <v>305623</v>
      </c>
      <c r="M19" s="26">
        <v>193905</v>
      </c>
      <c r="N19" s="26">
        <v>810905</v>
      </c>
      <c r="O19" s="26">
        <v>365312</v>
      </c>
      <c r="P19" s="26">
        <v>215438</v>
      </c>
      <c r="Q19" s="26">
        <v>-639666</v>
      </c>
      <c r="R19" s="26">
        <v>-58916</v>
      </c>
      <c r="S19" s="26"/>
      <c r="T19" s="26"/>
      <c r="U19" s="26"/>
      <c r="V19" s="26"/>
      <c r="W19" s="26">
        <v>2194529</v>
      </c>
      <c r="X19" s="26">
        <v>3059848</v>
      </c>
      <c r="Y19" s="26">
        <v>-865319</v>
      </c>
      <c r="Z19" s="27">
        <v>-28.28</v>
      </c>
      <c r="AA19" s="28">
        <v>4072871</v>
      </c>
    </row>
    <row r="20" spans="1:27" ht="13.5">
      <c r="A20" s="23" t="s">
        <v>45</v>
      </c>
      <c r="B20" s="29"/>
      <c r="C20" s="6">
        <v>72344</v>
      </c>
      <c r="D20" s="6"/>
      <c r="E20" s="7">
        <v>1000000</v>
      </c>
      <c r="F20" s="8">
        <v>1000000</v>
      </c>
      <c r="G20" s="8"/>
      <c r="H20" s="8"/>
      <c r="I20" s="30"/>
      <c r="J20" s="8"/>
      <c r="K20" s="8"/>
      <c r="L20" s="8">
        <v>165725</v>
      </c>
      <c r="M20" s="8">
        <v>166760</v>
      </c>
      <c r="N20" s="8">
        <v>332485</v>
      </c>
      <c r="O20" s="8"/>
      <c r="P20" s="30"/>
      <c r="Q20" s="8">
        <v>411591</v>
      </c>
      <c r="R20" s="8">
        <v>411591</v>
      </c>
      <c r="S20" s="8"/>
      <c r="T20" s="8"/>
      <c r="U20" s="8"/>
      <c r="V20" s="8"/>
      <c r="W20" s="30">
        <v>744076</v>
      </c>
      <c r="X20" s="8">
        <v>250000</v>
      </c>
      <c r="Y20" s="8">
        <v>494076</v>
      </c>
      <c r="Z20" s="2">
        <v>197.63</v>
      </c>
      <c r="AA20" s="6">
        <v>1000000</v>
      </c>
    </row>
    <row r="21" spans="1:27" ht="24.75" customHeight="1">
      <c r="A21" s="31" t="s">
        <v>46</v>
      </c>
      <c r="B21" s="32"/>
      <c r="C21" s="33">
        <f aca="true" t="shared" si="0" ref="C21:Y21">SUM(C5:C20)</f>
        <v>247685361</v>
      </c>
      <c r="D21" s="33">
        <f t="shared" si="0"/>
        <v>0</v>
      </c>
      <c r="E21" s="34">
        <f t="shared" si="0"/>
        <v>281845422</v>
      </c>
      <c r="F21" s="35">
        <f t="shared" si="0"/>
        <v>291302137</v>
      </c>
      <c r="G21" s="35">
        <f t="shared" si="0"/>
        <v>31568399</v>
      </c>
      <c r="H21" s="35">
        <f t="shared" si="0"/>
        <v>19608182</v>
      </c>
      <c r="I21" s="35">
        <f t="shared" si="0"/>
        <v>20796559</v>
      </c>
      <c r="J21" s="35">
        <f t="shared" si="0"/>
        <v>71973140</v>
      </c>
      <c r="K21" s="35">
        <f t="shared" si="0"/>
        <v>19517879</v>
      </c>
      <c r="L21" s="35">
        <f t="shared" si="0"/>
        <v>18295429</v>
      </c>
      <c r="M21" s="35">
        <f t="shared" si="0"/>
        <v>28690221</v>
      </c>
      <c r="N21" s="35">
        <f t="shared" si="0"/>
        <v>66503529</v>
      </c>
      <c r="O21" s="35">
        <f t="shared" si="0"/>
        <v>24992600</v>
      </c>
      <c r="P21" s="35">
        <f t="shared" si="0"/>
        <v>15028989</v>
      </c>
      <c r="Q21" s="35">
        <f t="shared" si="0"/>
        <v>24840475</v>
      </c>
      <c r="R21" s="35">
        <f t="shared" si="0"/>
        <v>64862064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203338733</v>
      </c>
      <c r="X21" s="35">
        <f t="shared" si="0"/>
        <v>219021866</v>
      </c>
      <c r="Y21" s="35">
        <f t="shared" si="0"/>
        <v>-15683133</v>
      </c>
      <c r="Z21" s="36">
        <f>+IF(X21&lt;&gt;0,+(Y21/X21)*100,0)</f>
        <v>-7.1605330035860435</v>
      </c>
      <c r="AA21" s="33">
        <f>SUM(AA5:AA20)</f>
        <v>291302137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85603547</v>
      </c>
      <c r="D24" s="6"/>
      <c r="E24" s="7">
        <v>108348181</v>
      </c>
      <c r="F24" s="8">
        <v>108735167</v>
      </c>
      <c r="G24" s="8">
        <v>7743729</v>
      </c>
      <c r="H24" s="8">
        <v>7569015</v>
      </c>
      <c r="I24" s="8">
        <v>7452197</v>
      </c>
      <c r="J24" s="8">
        <v>22764941</v>
      </c>
      <c r="K24" s="8">
        <v>7565171</v>
      </c>
      <c r="L24" s="8">
        <v>7644965</v>
      </c>
      <c r="M24" s="8">
        <v>11689596</v>
      </c>
      <c r="N24" s="8">
        <v>26899732</v>
      </c>
      <c r="O24" s="8">
        <v>8062614</v>
      </c>
      <c r="P24" s="8">
        <v>8043582</v>
      </c>
      <c r="Q24" s="8">
        <v>7457026</v>
      </c>
      <c r="R24" s="8">
        <v>23563222</v>
      </c>
      <c r="S24" s="8"/>
      <c r="T24" s="8"/>
      <c r="U24" s="8"/>
      <c r="V24" s="8"/>
      <c r="W24" s="8">
        <v>73227895</v>
      </c>
      <c r="X24" s="8">
        <v>83333858</v>
      </c>
      <c r="Y24" s="8">
        <v>-10105963</v>
      </c>
      <c r="Z24" s="2">
        <v>-12.13</v>
      </c>
      <c r="AA24" s="6">
        <v>108735167</v>
      </c>
    </row>
    <row r="25" spans="1:27" ht="13.5">
      <c r="A25" s="25" t="s">
        <v>49</v>
      </c>
      <c r="B25" s="24"/>
      <c r="C25" s="6">
        <v>5103259</v>
      </c>
      <c r="D25" s="6"/>
      <c r="E25" s="7">
        <v>5594051</v>
      </c>
      <c r="F25" s="8">
        <v>5636820</v>
      </c>
      <c r="G25" s="8">
        <v>404937</v>
      </c>
      <c r="H25" s="8">
        <v>404937</v>
      </c>
      <c r="I25" s="8">
        <v>435679</v>
      </c>
      <c r="J25" s="8">
        <v>1245553</v>
      </c>
      <c r="K25" s="8">
        <v>429076</v>
      </c>
      <c r="L25" s="8">
        <v>429076</v>
      </c>
      <c r="M25" s="8">
        <v>429076</v>
      </c>
      <c r="N25" s="8">
        <v>1287228</v>
      </c>
      <c r="O25" s="8">
        <v>429076</v>
      </c>
      <c r="P25" s="8">
        <v>429076</v>
      </c>
      <c r="Q25" s="8">
        <v>429076</v>
      </c>
      <c r="R25" s="8">
        <v>1287228</v>
      </c>
      <c r="S25" s="8"/>
      <c r="T25" s="8"/>
      <c r="U25" s="8"/>
      <c r="V25" s="8"/>
      <c r="W25" s="8">
        <v>3820009</v>
      </c>
      <c r="X25" s="8">
        <v>3050908</v>
      </c>
      <c r="Y25" s="8">
        <v>769101</v>
      </c>
      <c r="Z25" s="2">
        <v>25.21</v>
      </c>
      <c r="AA25" s="6">
        <v>5636820</v>
      </c>
    </row>
    <row r="26" spans="1:27" ht="13.5">
      <c r="A26" s="25" t="s">
        <v>50</v>
      </c>
      <c r="B26" s="24"/>
      <c r="C26" s="6">
        <v>35330681</v>
      </c>
      <c r="D26" s="6"/>
      <c r="E26" s="7">
        <v>34238093</v>
      </c>
      <c r="F26" s="8">
        <v>36921200</v>
      </c>
      <c r="G26" s="8"/>
      <c r="H26" s="8"/>
      <c r="I26" s="8"/>
      <c r="J26" s="8"/>
      <c r="K26" s="8"/>
      <c r="L26" s="8"/>
      <c r="M26" s="8"/>
      <c r="N26" s="8"/>
      <c r="O26" s="8">
        <v>2734245</v>
      </c>
      <c r="P26" s="8"/>
      <c r="Q26" s="8"/>
      <c r="R26" s="8">
        <v>2734245</v>
      </c>
      <c r="S26" s="8"/>
      <c r="T26" s="8"/>
      <c r="U26" s="8"/>
      <c r="V26" s="8"/>
      <c r="W26" s="8">
        <v>2734245</v>
      </c>
      <c r="X26" s="8">
        <v>27690867</v>
      </c>
      <c r="Y26" s="8">
        <v>-24956622</v>
      </c>
      <c r="Z26" s="2">
        <v>-90.13</v>
      </c>
      <c r="AA26" s="6">
        <v>36921200</v>
      </c>
    </row>
    <row r="27" spans="1:27" ht="13.5">
      <c r="A27" s="25" t="s">
        <v>51</v>
      </c>
      <c r="B27" s="24"/>
      <c r="C27" s="6">
        <v>9801304</v>
      </c>
      <c r="D27" s="6"/>
      <c r="E27" s="7">
        <v>9328915</v>
      </c>
      <c r="F27" s="8">
        <v>10389381</v>
      </c>
      <c r="G27" s="8"/>
      <c r="H27" s="8"/>
      <c r="I27" s="8"/>
      <c r="J27" s="8"/>
      <c r="K27" s="8">
        <v>2332244</v>
      </c>
      <c r="L27" s="8"/>
      <c r="M27" s="8">
        <v>2332244</v>
      </c>
      <c r="N27" s="8">
        <v>4664488</v>
      </c>
      <c r="O27" s="8"/>
      <c r="P27" s="8">
        <v>530233</v>
      </c>
      <c r="Q27" s="8">
        <v>2597361</v>
      </c>
      <c r="R27" s="8">
        <v>3127594</v>
      </c>
      <c r="S27" s="8"/>
      <c r="T27" s="8"/>
      <c r="U27" s="8"/>
      <c r="V27" s="8"/>
      <c r="W27" s="8">
        <v>7792082</v>
      </c>
      <c r="X27" s="8">
        <v>7791624</v>
      </c>
      <c r="Y27" s="8">
        <v>458</v>
      </c>
      <c r="Z27" s="2">
        <v>0.01</v>
      </c>
      <c r="AA27" s="6">
        <v>10389381</v>
      </c>
    </row>
    <row r="28" spans="1:27" ht="13.5">
      <c r="A28" s="25" t="s">
        <v>52</v>
      </c>
      <c r="B28" s="24"/>
      <c r="C28" s="6">
        <v>6904677</v>
      </c>
      <c r="D28" s="6"/>
      <c r="E28" s="7">
        <v>6524654</v>
      </c>
      <c r="F28" s="8">
        <v>6524681</v>
      </c>
      <c r="G28" s="8">
        <v>212023</v>
      </c>
      <c r="H28" s="8"/>
      <c r="I28" s="8">
        <v>1183294</v>
      </c>
      <c r="J28" s="8">
        <v>1395317</v>
      </c>
      <c r="K28" s="8"/>
      <c r="L28" s="8"/>
      <c r="M28" s="8">
        <v>456841</v>
      </c>
      <c r="N28" s="8">
        <v>456841</v>
      </c>
      <c r="O28" s="8"/>
      <c r="P28" s="8"/>
      <c r="Q28" s="8">
        <v>1156688</v>
      </c>
      <c r="R28" s="8">
        <v>1156688</v>
      </c>
      <c r="S28" s="8"/>
      <c r="T28" s="8"/>
      <c r="U28" s="8"/>
      <c r="V28" s="8"/>
      <c r="W28" s="8">
        <v>3008846</v>
      </c>
      <c r="X28" s="8">
        <v>4893507</v>
      </c>
      <c r="Y28" s="8">
        <v>-1884661</v>
      </c>
      <c r="Z28" s="2">
        <v>-38.51</v>
      </c>
      <c r="AA28" s="6">
        <v>6524681</v>
      </c>
    </row>
    <row r="29" spans="1:27" ht="13.5">
      <c r="A29" s="25" t="s">
        <v>53</v>
      </c>
      <c r="B29" s="24"/>
      <c r="C29" s="6">
        <v>55675625</v>
      </c>
      <c r="D29" s="6"/>
      <c r="E29" s="7">
        <v>67285850</v>
      </c>
      <c r="F29" s="8">
        <v>67285850</v>
      </c>
      <c r="G29" s="8">
        <v>593559</v>
      </c>
      <c r="H29" s="8">
        <v>7435353</v>
      </c>
      <c r="I29" s="8">
        <v>7687474</v>
      </c>
      <c r="J29" s="8">
        <v>15716386</v>
      </c>
      <c r="K29" s="8">
        <v>4916884</v>
      </c>
      <c r="L29" s="8">
        <v>4911901</v>
      </c>
      <c r="M29" s="8">
        <v>5165777</v>
      </c>
      <c r="N29" s="8">
        <v>14994562</v>
      </c>
      <c r="O29" s="8">
        <v>3862712</v>
      </c>
      <c r="P29" s="8">
        <v>4634500</v>
      </c>
      <c r="Q29" s="8">
        <v>4875674</v>
      </c>
      <c r="R29" s="8">
        <v>13372886</v>
      </c>
      <c r="S29" s="8"/>
      <c r="T29" s="8"/>
      <c r="U29" s="8"/>
      <c r="V29" s="8"/>
      <c r="W29" s="8">
        <v>44083834</v>
      </c>
      <c r="X29" s="8">
        <v>47560982</v>
      </c>
      <c r="Y29" s="8">
        <v>-3477148</v>
      </c>
      <c r="Z29" s="2">
        <v>-7.31</v>
      </c>
      <c r="AA29" s="6">
        <v>67285850</v>
      </c>
    </row>
    <row r="30" spans="1:27" ht="13.5">
      <c r="A30" s="25" t="s">
        <v>54</v>
      </c>
      <c r="B30" s="24"/>
      <c r="C30" s="6">
        <v>20529158</v>
      </c>
      <c r="D30" s="6"/>
      <c r="E30" s="7">
        <v>21577470</v>
      </c>
      <c r="F30" s="8">
        <v>14437023</v>
      </c>
      <c r="G30" s="8">
        <v>526304</v>
      </c>
      <c r="H30" s="8">
        <v>926775</v>
      </c>
      <c r="I30" s="8">
        <v>1613871</v>
      </c>
      <c r="J30" s="8">
        <v>3066950</v>
      </c>
      <c r="K30" s="8">
        <v>1116361</v>
      </c>
      <c r="L30" s="8">
        <v>1196605</v>
      </c>
      <c r="M30" s="8">
        <v>2829823</v>
      </c>
      <c r="N30" s="8">
        <v>5142789</v>
      </c>
      <c r="O30" s="8">
        <v>1114368</v>
      </c>
      <c r="P30" s="8">
        <v>825637</v>
      </c>
      <c r="Q30" s="8">
        <v>-3142504</v>
      </c>
      <c r="R30" s="8">
        <v>-1202499</v>
      </c>
      <c r="S30" s="8"/>
      <c r="T30" s="8"/>
      <c r="U30" s="8"/>
      <c r="V30" s="8"/>
      <c r="W30" s="8">
        <v>7007240</v>
      </c>
      <c r="X30" s="8">
        <v>10751209</v>
      </c>
      <c r="Y30" s="8">
        <v>-3743969</v>
      </c>
      <c r="Z30" s="2">
        <v>-34.82</v>
      </c>
      <c r="AA30" s="6">
        <v>14437023</v>
      </c>
    </row>
    <row r="31" spans="1:27" ht="13.5">
      <c r="A31" s="25" t="s">
        <v>55</v>
      </c>
      <c r="B31" s="24"/>
      <c r="C31" s="6">
        <v>13206827</v>
      </c>
      <c r="D31" s="6"/>
      <c r="E31" s="7">
        <v>24090433</v>
      </c>
      <c r="F31" s="8">
        <v>39144901</v>
      </c>
      <c r="G31" s="8">
        <v>1024260</v>
      </c>
      <c r="H31" s="8">
        <v>3738790</v>
      </c>
      <c r="I31" s="8">
        <v>5307266</v>
      </c>
      <c r="J31" s="8">
        <v>10070316</v>
      </c>
      <c r="K31" s="8">
        <v>4079904</v>
      </c>
      <c r="L31" s="8">
        <v>2031998</v>
      </c>
      <c r="M31" s="8">
        <v>1829121</v>
      </c>
      <c r="N31" s="8">
        <v>7941023</v>
      </c>
      <c r="O31" s="8">
        <v>819388</v>
      </c>
      <c r="P31" s="8">
        <v>313931</v>
      </c>
      <c r="Q31" s="8">
        <v>3948728</v>
      </c>
      <c r="R31" s="8">
        <v>5082047</v>
      </c>
      <c r="S31" s="8"/>
      <c r="T31" s="8"/>
      <c r="U31" s="8"/>
      <c r="V31" s="8"/>
      <c r="W31" s="8">
        <v>23093386</v>
      </c>
      <c r="X31" s="8">
        <v>29053931</v>
      </c>
      <c r="Y31" s="8">
        <v>-5960545</v>
      </c>
      <c r="Z31" s="2">
        <v>-20.52</v>
      </c>
      <c r="AA31" s="6">
        <v>39144901</v>
      </c>
    </row>
    <row r="32" spans="1:27" ht="13.5">
      <c r="A32" s="25" t="s">
        <v>43</v>
      </c>
      <c r="B32" s="24"/>
      <c r="C32" s="6">
        <v>1699908</v>
      </c>
      <c r="D32" s="6"/>
      <c r="E32" s="7">
        <v>2502000</v>
      </c>
      <c r="F32" s="8">
        <v>1010000</v>
      </c>
      <c r="G32" s="8">
        <v>251158</v>
      </c>
      <c r="H32" s="8">
        <v>256058</v>
      </c>
      <c r="I32" s="8">
        <v>15741</v>
      </c>
      <c r="J32" s="8">
        <v>522957</v>
      </c>
      <c r="K32" s="8">
        <v>64000</v>
      </c>
      <c r="L32" s="8">
        <v>65000</v>
      </c>
      <c r="M32" s="8">
        <v>94500</v>
      </c>
      <c r="N32" s="8">
        <v>223500</v>
      </c>
      <c r="O32" s="8">
        <v>3681</v>
      </c>
      <c r="P32" s="8">
        <v>-687937</v>
      </c>
      <c r="Q32" s="8">
        <v>50400</v>
      </c>
      <c r="R32" s="8">
        <v>-633856</v>
      </c>
      <c r="S32" s="8"/>
      <c r="T32" s="8"/>
      <c r="U32" s="8"/>
      <c r="V32" s="8"/>
      <c r="W32" s="8">
        <v>112601</v>
      </c>
      <c r="X32" s="8">
        <v>848424</v>
      </c>
      <c r="Y32" s="8">
        <v>-735823</v>
      </c>
      <c r="Z32" s="2">
        <v>-86.73</v>
      </c>
      <c r="AA32" s="6">
        <v>1010000</v>
      </c>
    </row>
    <row r="33" spans="1:27" ht="13.5">
      <c r="A33" s="25" t="s">
        <v>56</v>
      </c>
      <c r="B33" s="24"/>
      <c r="C33" s="6">
        <v>12939195</v>
      </c>
      <c r="D33" s="6"/>
      <c r="E33" s="7">
        <v>19567440</v>
      </c>
      <c r="F33" s="8">
        <v>24124933</v>
      </c>
      <c r="G33" s="8">
        <v>450952</v>
      </c>
      <c r="H33" s="8">
        <v>1076858</v>
      </c>
      <c r="I33" s="8">
        <v>1605890</v>
      </c>
      <c r="J33" s="8">
        <v>3133700</v>
      </c>
      <c r="K33" s="8">
        <v>1870533</v>
      </c>
      <c r="L33" s="8">
        <v>1750765</v>
      </c>
      <c r="M33" s="8">
        <v>1484708</v>
      </c>
      <c r="N33" s="8">
        <v>5106006</v>
      </c>
      <c r="O33" s="8">
        <v>1036443</v>
      </c>
      <c r="P33" s="8">
        <v>3584763</v>
      </c>
      <c r="Q33" s="8">
        <v>2668304</v>
      </c>
      <c r="R33" s="8">
        <v>7289510</v>
      </c>
      <c r="S33" s="8"/>
      <c r="T33" s="8"/>
      <c r="U33" s="8"/>
      <c r="V33" s="8"/>
      <c r="W33" s="8">
        <v>15529216</v>
      </c>
      <c r="X33" s="8">
        <v>17697599</v>
      </c>
      <c r="Y33" s="8">
        <v>-2168383</v>
      </c>
      <c r="Z33" s="2">
        <v>-12.25</v>
      </c>
      <c r="AA33" s="6">
        <v>24124933</v>
      </c>
    </row>
    <row r="34" spans="1:27" ht="13.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246794181</v>
      </c>
      <c r="D35" s="33">
        <f>SUM(D24:D34)</f>
        <v>0</v>
      </c>
      <c r="E35" s="34">
        <f t="shared" si="1"/>
        <v>299057087</v>
      </c>
      <c r="F35" s="35">
        <f t="shared" si="1"/>
        <v>314209956</v>
      </c>
      <c r="G35" s="35">
        <f t="shared" si="1"/>
        <v>11206922</v>
      </c>
      <c r="H35" s="35">
        <f t="shared" si="1"/>
        <v>21407786</v>
      </c>
      <c r="I35" s="35">
        <f t="shared" si="1"/>
        <v>25301412</v>
      </c>
      <c r="J35" s="35">
        <f t="shared" si="1"/>
        <v>57916120</v>
      </c>
      <c r="K35" s="35">
        <f t="shared" si="1"/>
        <v>22374173</v>
      </c>
      <c r="L35" s="35">
        <f t="shared" si="1"/>
        <v>18030310</v>
      </c>
      <c r="M35" s="35">
        <f t="shared" si="1"/>
        <v>26311686</v>
      </c>
      <c r="N35" s="35">
        <f t="shared" si="1"/>
        <v>66716169</v>
      </c>
      <c r="O35" s="35">
        <f t="shared" si="1"/>
        <v>18062527</v>
      </c>
      <c r="P35" s="35">
        <f t="shared" si="1"/>
        <v>17673785</v>
      </c>
      <c r="Q35" s="35">
        <f t="shared" si="1"/>
        <v>20040753</v>
      </c>
      <c r="R35" s="35">
        <f t="shared" si="1"/>
        <v>55777065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180409354</v>
      </c>
      <c r="X35" s="35">
        <f t="shared" si="1"/>
        <v>232672909</v>
      </c>
      <c r="Y35" s="35">
        <f t="shared" si="1"/>
        <v>-52263555</v>
      </c>
      <c r="Z35" s="36">
        <f>+IF(X35&lt;&gt;0,+(Y35/X35)*100,0)</f>
        <v>-22.46224333749143</v>
      </c>
      <c r="AA35" s="33">
        <f>SUM(AA24:AA34)</f>
        <v>314209956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891180</v>
      </c>
      <c r="D37" s="46">
        <f>+D21-D35</f>
        <v>0</v>
      </c>
      <c r="E37" s="47">
        <f t="shared" si="2"/>
        <v>-17211665</v>
      </c>
      <c r="F37" s="48">
        <f t="shared" si="2"/>
        <v>-22907819</v>
      </c>
      <c r="G37" s="48">
        <f t="shared" si="2"/>
        <v>20361477</v>
      </c>
      <c r="H37" s="48">
        <f t="shared" si="2"/>
        <v>-1799604</v>
      </c>
      <c r="I37" s="48">
        <f t="shared" si="2"/>
        <v>-4504853</v>
      </c>
      <c r="J37" s="48">
        <f t="shared" si="2"/>
        <v>14057020</v>
      </c>
      <c r="K37" s="48">
        <f t="shared" si="2"/>
        <v>-2856294</v>
      </c>
      <c r="L37" s="48">
        <f t="shared" si="2"/>
        <v>265119</v>
      </c>
      <c r="M37" s="48">
        <f t="shared" si="2"/>
        <v>2378535</v>
      </c>
      <c r="N37" s="48">
        <f t="shared" si="2"/>
        <v>-212640</v>
      </c>
      <c r="O37" s="48">
        <f t="shared" si="2"/>
        <v>6930073</v>
      </c>
      <c r="P37" s="48">
        <f t="shared" si="2"/>
        <v>-2644796</v>
      </c>
      <c r="Q37" s="48">
        <f t="shared" si="2"/>
        <v>4799722</v>
      </c>
      <c r="R37" s="48">
        <f t="shared" si="2"/>
        <v>9084999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22929379</v>
      </c>
      <c r="X37" s="48">
        <f>IF(F21=F35,0,X21-X35)</f>
        <v>-13651043</v>
      </c>
      <c r="Y37" s="48">
        <f t="shared" si="2"/>
        <v>36580422</v>
      </c>
      <c r="Z37" s="49">
        <f>+IF(X37&lt;&gt;0,+(Y37/X37)*100,0)</f>
        <v>-267.96796405959606</v>
      </c>
      <c r="AA37" s="46">
        <f>+AA21-AA35</f>
        <v>-22907819</v>
      </c>
    </row>
    <row r="38" spans="1:27" ht="22.5" customHeight="1">
      <c r="A38" s="50" t="s">
        <v>60</v>
      </c>
      <c r="B38" s="29"/>
      <c r="C38" s="6">
        <v>11862986</v>
      </c>
      <c r="D38" s="6"/>
      <c r="E38" s="7">
        <v>15221868</v>
      </c>
      <c r="F38" s="8">
        <v>20937038</v>
      </c>
      <c r="G38" s="8"/>
      <c r="H38" s="8"/>
      <c r="I38" s="8"/>
      <c r="J38" s="8"/>
      <c r="K38" s="8">
        <v>389846</v>
      </c>
      <c r="L38" s="8">
        <v>527292</v>
      </c>
      <c r="M38" s="8">
        <v>3172853</v>
      </c>
      <c r="N38" s="8">
        <v>4089991</v>
      </c>
      <c r="O38" s="8"/>
      <c r="P38" s="8">
        <v>549742</v>
      </c>
      <c r="Q38" s="8">
        <v>1699211</v>
      </c>
      <c r="R38" s="8">
        <v>2248953</v>
      </c>
      <c r="S38" s="8"/>
      <c r="T38" s="8"/>
      <c r="U38" s="8"/>
      <c r="V38" s="8"/>
      <c r="W38" s="8">
        <v>6338944</v>
      </c>
      <c r="X38" s="8">
        <v>17320878</v>
      </c>
      <c r="Y38" s="8">
        <v>-10981934</v>
      </c>
      <c r="Z38" s="2">
        <v>-63.4</v>
      </c>
      <c r="AA38" s="6">
        <v>20937038</v>
      </c>
    </row>
    <row r="39" spans="1:27" ht="57" customHeight="1">
      <c r="A39" s="50" t="s">
        <v>61</v>
      </c>
      <c r="B39" s="29"/>
      <c r="C39" s="28">
        <v>86249</v>
      </c>
      <c r="D39" s="28"/>
      <c r="E39" s="7">
        <v>86293</v>
      </c>
      <c r="F39" s="26">
        <v>101435</v>
      </c>
      <c r="G39" s="26">
        <v>24619</v>
      </c>
      <c r="H39" s="26"/>
      <c r="I39" s="26">
        <v>19960</v>
      </c>
      <c r="J39" s="26">
        <v>44579</v>
      </c>
      <c r="K39" s="26">
        <v>19960</v>
      </c>
      <c r="L39" s="26"/>
      <c r="M39" s="26"/>
      <c r="N39" s="26">
        <v>19960</v>
      </c>
      <c r="O39" s="26">
        <v>19960</v>
      </c>
      <c r="P39" s="26">
        <v>2985</v>
      </c>
      <c r="Q39" s="26">
        <v>19960</v>
      </c>
      <c r="R39" s="26">
        <v>42905</v>
      </c>
      <c r="S39" s="26"/>
      <c r="T39" s="26"/>
      <c r="U39" s="26"/>
      <c r="V39" s="26"/>
      <c r="W39" s="26">
        <v>107444</v>
      </c>
      <c r="X39" s="26">
        <v>76473</v>
      </c>
      <c r="Y39" s="26">
        <v>30971</v>
      </c>
      <c r="Z39" s="27">
        <v>40.5</v>
      </c>
      <c r="AA39" s="28">
        <v>101435</v>
      </c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12840415</v>
      </c>
      <c r="D41" s="56">
        <f>SUM(D37:D40)</f>
        <v>0</v>
      </c>
      <c r="E41" s="57">
        <f t="shared" si="3"/>
        <v>-1903504</v>
      </c>
      <c r="F41" s="58">
        <f t="shared" si="3"/>
        <v>-1869346</v>
      </c>
      <c r="G41" s="58">
        <f t="shared" si="3"/>
        <v>20386096</v>
      </c>
      <c r="H41" s="58">
        <f t="shared" si="3"/>
        <v>-1799604</v>
      </c>
      <c r="I41" s="58">
        <f t="shared" si="3"/>
        <v>-4484893</v>
      </c>
      <c r="J41" s="58">
        <f t="shared" si="3"/>
        <v>14101599</v>
      </c>
      <c r="K41" s="58">
        <f t="shared" si="3"/>
        <v>-2446488</v>
      </c>
      <c r="L41" s="58">
        <f t="shared" si="3"/>
        <v>792411</v>
      </c>
      <c r="M41" s="58">
        <f t="shared" si="3"/>
        <v>5551388</v>
      </c>
      <c r="N41" s="58">
        <f t="shared" si="3"/>
        <v>3897311</v>
      </c>
      <c r="O41" s="58">
        <f t="shared" si="3"/>
        <v>6950033</v>
      </c>
      <c r="P41" s="58">
        <f t="shared" si="3"/>
        <v>-2092069</v>
      </c>
      <c r="Q41" s="58">
        <f t="shared" si="3"/>
        <v>6518893</v>
      </c>
      <c r="R41" s="58">
        <f t="shared" si="3"/>
        <v>11376857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29375767</v>
      </c>
      <c r="X41" s="58">
        <f t="shared" si="3"/>
        <v>3746308</v>
      </c>
      <c r="Y41" s="58">
        <f t="shared" si="3"/>
        <v>25629459</v>
      </c>
      <c r="Z41" s="59">
        <f>+IF(X41&lt;&gt;0,+(Y41/X41)*100,0)</f>
        <v>684.1257846391701</v>
      </c>
      <c r="AA41" s="56">
        <f>SUM(AA37:AA40)</f>
        <v>-1869346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12840415</v>
      </c>
      <c r="D43" s="64">
        <f>+D41-D42</f>
        <v>0</v>
      </c>
      <c r="E43" s="65">
        <f t="shared" si="4"/>
        <v>-1903504</v>
      </c>
      <c r="F43" s="66">
        <f t="shared" si="4"/>
        <v>-1869346</v>
      </c>
      <c r="G43" s="66">
        <f t="shared" si="4"/>
        <v>20386096</v>
      </c>
      <c r="H43" s="66">
        <f t="shared" si="4"/>
        <v>-1799604</v>
      </c>
      <c r="I43" s="66">
        <f t="shared" si="4"/>
        <v>-4484893</v>
      </c>
      <c r="J43" s="66">
        <f t="shared" si="4"/>
        <v>14101599</v>
      </c>
      <c r="K43" s="66">
        <f t="shared" si="4"/>
        <v>-2446488</v>
      </c>
      <c r="L43" s="66">
        <f t="shared" si="4"/>
        <v>792411</v>
      </c>
      <c r="M43" s="66">
        <f t="shared" si="4"/>
        <v>5551388</v>
      </c>
      <c r="N43" s="66">
        <f t="shared" si="4"/>
        <v>3897311</v>
      </c>
      <c r="O43" s="66">
        <f t="shared" si="4"/>
        <v>6950033</v>
      </c>
      <c r="P43" s="66">
        <f t="shared" si="4"/>
        <v>-2092069</v>
      </c>
      <c r="Q43" s="66">
        <f t="shared" si="4"/>
        <v>6518893</v>
      </c>
      <c r="R43" s="66">
        <f t="shared" si="4"/>
        <v>11376857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29375767</v>
      </c>
      <c r="X43" s="66">
        <f t="shared" si="4"/>
        <v>3746308</v>
      </c>
      <c r="Y43" s="66">
        <f t="shared" si="4"/>
        <v>25629459</v>
      </c>
      <c r="Z43" s="67">
        <f>+IF(X43&lt;&gt;0,+(Y43/X43)*100,0)</f>
        <v>684.1257846391701</v>
      </c>
      <c r="AA43" s="64">
        <f>+AA41-AA42</f>
        <v>-1869346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12840415</v>
      </c>
      <c r="D45" s="56">
        <f>SUM(D43:D44)</f>
        <v>0</v>
      </c>
      <c r="E45" s="57">
        <f t="shared" si="5"/>
        <v>-1903504</v>
      </c>
      <c r="F45" s="58">
        <f t="shared" si="5"/>
        <v>-1869346</v>
      </c>
      <c r="G45" s="58">
        <f t="shared" si="5"/>
        <v>20386096</v>
      </c>
      <c r="H45" s="58">
        <f t="shared" si="5"/>
        <v>-1799604</v>
      </c>
      <c r="I45" s="58">
        <f t="shared" si="5"/>
        <v>-4484893</v>
      </c>
      <c r="J45" s="58">
        <f t="shared" si="5"/>
        <v>14101599</v>
      </c>
      <c r="K45" s="58">
        <f t="shared" si="5"/>
        <v>-2446488</v>
      </c>
      <c r="L45" s="58">
        <f t="shared" si="5"/>
        <v>792411</v>
      </c>
      <c r="M45" s="58">
        <f t="shared" si="5"/>
        <v>5551388</v>
      </c>
      <c r="N45" s="58">
        <f t="shared" si="5"/>
        <v>3897311</v>
      </c>
      <c r="O45" s="58">
        <f t="shared" si="5"/>
        <v>6950033</v>
      </c>
      <c r="P45" s="58">
        <f t="shared" si="5"/>
        <v>-2092069</v>
      </c>
      <c r="Q45" s="58">
        <f t="shared" si="5"/>
        <v>6518893</v>
      </c>
      <c r="R45" s="58">
        <f t="shared" si="5"/>
        <v>11376857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29375767</v>
      </c>
      <c r="X45" s="58">
        <f t="shared" si="5"/>
        <v>3746308</v>
      </c>
      <c r="Y45" s="58">
        <f t="shared" si="5"/>
        <v>25629459</v>
      </c>
      <c r="Z45" s="59">
        <f>+IF(X45&lt;&gt;0,+(Y45/X45)*100,0)</f>
        <v>684.1257846391701</v>
      </c>
      <c r="AA45" s="56">
        <f>SUM(AA43:AA44)</f>
        <v>-1869346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12840415</v>
      </c>
      <c r="D47" s="71">
        <f>SUM(D45:D46)</f>
        <v>0</v>
      </c>
      <c r="E47" s="72">
        <f t="shared" si="6"/>
        <v>-1903504</v>
      </c>
      <c r="F47" s="73">
        <f t="shared" si="6"/>
        <v>-1869346</v>
      </c>
      <c r="G47" s="73">
        <f t="shared" si="6"/>
        <v>20386096</v>
      </c>
      <c r="H47" s="74">
        <f t="shared" si="6"/>
        <v>-1799604</v>
      </c>
      <c r="I47" s="74">
        <f t="shared" si="6"/>
        <v>-4484893</v>
      </c>
      <c r="J47" s="74">
        <f t="shared" si="6"/>
        <v>14101599</v>
      </c>
      <c r="K47" s="74">
        <f t="shared" si="6"/>
        <v>-2446488</v>
      </c>
      <c r="L47" s="74">
        <f t="shared" si="6"/>
        <v>792411</v>
      </c>
      <c r="M47" s="73">
        <f t="shared" si="6"/>
        <v>5551388</v>
      </c>
      <c r="N47" s="73">
        <f t="shared" si="6"/>
        <v>3897311</v>
      </c>
      <c r="O47" s="74">
        <f t="shared" si="6"/>
        <v>6950033</v>
      </c>
      <c r="P47" s="74">
        <f t="shared" si="6"/>
        <v>-2092069</v>
      </c>
      <c r="Q47" s="74">
        <f t="shared" si="6"/>
        <v>6518893</v>
      </c>
      <c r="R47" s="74">
        <f t="shared" si="6"/>
        <v>11376857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29375767</v>
      </c>
      <c r="X47" s="74">
        <f t="shared" si="6"/>
        <v>3746308</v>
      </c>
      <c r="Y47" s="74">
        <f t="shared" si="6"/>
        <v>25629459</v>
      </c>
      <c r="Z47" s="75">
        <f>+IF(X47&lt;&gt;0,+(Y47/X47)*100,0)</f>
        <v>684.1257846391701</v>
      </c>
      <c r="AA47" s="76">
        <f>SUM(AA45:AA46)</f>
        <v>-1869346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86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100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2"/>
      <c r="AA5" s="6"/>
    </row>
    <row r="6" spans="1:27" ht="13.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>
        <v>1744397</v>
      </c>
      <c r="D9" s="6"/>
      <c r="E9" s="7">
        <v>10723096</v>
      </c>
      <c r="F9" s="8">
        <v>10723096</v>
      </c>
      <c r="G9" s="8">
        <v>368181</v>
      </c>
      <c r="H9" s="8"/>
      <c r="I9" s="8">
        <v>866010</v>
      </c>
      <c r="J9" s="8">
        <v>1234191</v>
      </c>
      <c r="K9" s="8">
        <v>386702</v>
      </c>
      <c r="L9" s="8">
        <v>2705137</v>
      </c>
      <c r="M9" s="8"/>
      <c r="N9" s="8">
        <v>3091839</v>
      </c>
      <c r="O9" s="8">
        <v>921542</v>
      </c>
      <c r="P9" s="8">
        <v>1444448</v>
      </c>
      <c r="Q9" s="8">
        <v>635201</v>
      </c>
      <c r="R9" s="8">
        <v>3001191</v>
      </c>
      <c r="S9" s="8"/>
      <c r="T9" s="8"/>
      <c r="U9" s="8"/>
      <c r="V9" s="8"/>
      <c r="W9" s="8">
        <v>7327221</v>
      </c>
      <c r="X9" s="8">
        <v>8042319</v>
      </c>
      <c r="Y9" s="8">
        <v>-715098</v>
      </c>
      <c r="Z9" s="2">
        <v>-8.89</v>
      </c>
      <c r="AA9" s="6">
        <v>10723096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16161890</v>
      </c>
      <c r="D11" s="6"/>
      <c r="E11" s="7">
        <v>12024330</v>
      </c>
      <c r="F11" s="8">
        <v>12039330</v>
      </c>
      <c r="G11" s="8">
        <v>12673</v>
      </c>
      <c r="H11" s="8">
        <v>899280</v>
      </c>
      <c r="I11" s="8">
        <v>8213</v>
      </c>
      <c r="J11" s="8">
        <v>920166</v>
      </c>
      <c r="K11" s="8">
        <v>6765</v>
      </c>
      <c r="L11" s="8">
        <v>2749232</v>
      </c>
      <c r="M11" s="8">
        <v>891886</v>
      </c>
      <c r="N11" s="8">
        <v>3647883</v>
      </c>
      <c r="O11" s="8">
        <v>915762</v>
      </c>
      <c r="P11" s="8">
        <v>947935</v>
      </c>
      <c r="Q11" s="8">
        <v>902130</v>
      </c>
      <c r="R11" s="8">
        <v>2765827</v>
      </c>
      <c r="S11" s="8"/>
      <c r="T11" s="8"/>
      <c r="U11" s="8"/>
      <c r="V11" s="8"/>
      <c r="W11" s="8">
        <v>7333876</v>
      </c>
      <c r="X11" s="8">
        <v>9029484</v>
      </c>
      <c r="Y11" s="8">
        <v>-1695608</v>
      </c>
      <c r="Z11" s="2">
        <v>-18.78</v>
      </c>
      <c r="AA11" s="6">
        <v>12039330</v>
      </c>
    </row>
    <row r="12" spans="1:27" ht="13.5">
      <c r="A12" s="25" t="s">
        <v>37</v>
      </c>
      <c r="B12" s="29"/>
      <c r="C12" s="6">
        <v>2158752</v>
      </c>
      <c r="D12" s="6"/>
      <c r="E12" s="7">
        <v>2500000</v>
      </c>
      <c r="F12" s="8">
        <v>2500000</v>
      </c>
      <c r="G12" s="8">
        <v>3218</v>
      </c>
      <c r="H12" s="8">
        <v>3155</v>
      </c>
      <c r="I12" s="8">
        <v>2621</v>
      </c>
      <c r="J12" s="8">
        <v>8994</v>
      </c>
      <c r="K12" s="8">
        <v>4275</v>
      </c>
      <c r="L12" s="8">
        <v>7378</v>
      </c>
      <c r="M12" s="8"/>
      <c r="N12" s="8">
        <v>11653</v>
      </c>
      <c r="O12" s="8">
        <v>30332</v>
      </c>
      <c r="P12" s="8">
        <v>916317</v>
      </c>
      <c r="Q12" s="8">
        <v>167063</v>
      </c>
      <c r="R12" s="8">
        <v>1113712</v>
      </c>
      <c r="S12" s="8"/>
      <c r="T12" s="8"/>
      <c r="U12" s="8"/>
      <c r="V12" s="8"/>
      <c r="W12" s="8">
        <v>1134359</v>
      </c>
      <c r="X12" s="8">
        <v>1874997</v>
      </c>
      <c r="Y12" s="8">
        <v>-740638</v>
      </c>
      <c r="Z12" s="2">
        <v>-39.5</v>
      </c>
      <c r="AA12" s="6">
        <v>2500000</v>
      </c>
    </row>
    <row r="13" spans="1:27" ht="13.5">
      <c r="A13" s="23" t="s">
        <v>38</v>
      </c>
      <c r="B13" s="29"/>
      <c r="C13" s="6"/>
      <c r="D13" s="6"/>
      <c r="E13" s="7">
        <v>100000</v>
      </c>
      <c r="F13" s="8">
        <v>100000</v>
      </c>
      <c r="G13" s="8">
        <v>1303607</v>
      </c>
      <c r="H13" s="8">
        <v>630186</v>
      </c>
      <c r="I13" s="8">
        <v>1225002</v>
      </c>
      <c r="J13" s="8">
        <v>3158795</v>
      </c>
      <c r="K13" s="8">
        <v>1437645</v>
      </c>
      <c r="L13" s="8">
        <v>-4596441</v>
      </c>
      <c r="M13" s="8"/>
      <c r="N13" s="8">
        <v>-3158796</v>
      </c>
      <c r="O13" s="8"/>
      <c r="P13" s="8"/>
      <c r="Q13" s="8"/>
      <c r="R13" s="8"/>
      <c r="S13" s="8"/>
      <c r="T13" s="8"/>
      <c r="U13" s="8"/>
      <c r="V13" s="8"/>
      <c r="W13" s="8">
        <v>-1</v>
      </c>
      <c r="X13" s="8">
        <v>74997</v>
      </c>
      <c r="Y13" s="8">
        <v>-74998</v>
      </c>
      <c r="Z13" s="2">
        <v>-100</v>
      </c>
      <c r="AA13" s="6">
        <v>100000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/>
      <c r="D15" s="6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2"/>
      <c r="AA15" s="6"/>
    </row>
    <row r="16" spans="1:27" ht="13.5">
      <c r="A16" s="23" t="s">
        <v>41</v>
      </c>
      <c r="B16" s="29"/>
      <c r="C16" s="6">
        <v>122893</v>
      </c>
      <c r="D16" s="6"/>
      <c r="E16" s="7">
        <v>300000</v>
      </c>
      <c r="F16" s="8">
        <v>300000</v>
      </c>
      <c r="G16" s="8">
        <v>9189</v>
      </c>
      <c r="H16" s="8">
        <v>15208</v>
      </c>
      <c r="I16" s="8">
        <v>11229</v>
      </c>
      <c r="J16" s="8">
        <v>35626</v>
      </c>
      <c r="K16" s="8">
        <v>22816</v>
      </c>
      <c r="L16" s="8">
        <v>13125</v>
      </c>
      <c r="M16" s="8">
        <v>830</v>
      </c>
      <c r="N16" s="8">
        <v>36771</v>
      </c>
      <c r="O16" s="8">
        <v>10398</v>
      </c>
      <c r="P16" s="8">
        <v>22674</v>
      </c>
      <c r="Q16" s="8">
        <v>6005</v>
      </c>
      <c r="R16" s="8">
        <v>39077</v>
      </c>
      <c r="S16" s="8"/>
      <c r="T16" s="8"/>
      <c r="U16" s="8"/>
      <c r="V16" s="8"/>
      <c r="W16" s="8">
        <v>111474</v>
      </c>
      <c r="X16" s="8">
        <v>225000</v>
      </c>
      <c r="Y16" s="8">
        <v>-113526</v>
      </c>
      <c r="Z16" s="2">
        <v>-50.46</v>
      </c>
      <c r="AA16" s="6">
        <v>300000</v>
      </c>
    </row>
    <row r="17" spans="1:27" ht="13.5">
      <c r="A17" s="23" t="s">
        <v>42</v>
      </c>
      <c r="B17" s="29"/>
      <c r="C17" s="6">
        <v>102887645</v>
      </c>
      <c r="D17" s="6"/>
      <c r="E17" s="7">
        <v>9581366</v>
      </c>
      <c r="F17" s="8">
        <v>9882370</v>
      </c>
      <c r="G17" s="8">
        <v>6893469</v>
      </c>
      <c r="H17" s="8"/>
      <c r="I17" s="8"/>
      <c r="J17" s="8">
        <v>6893469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>
        <v>6893469</v>
      </c>
      <c r="X17" s="8">
        <v>7411770</v>
      </c>
      <c r="Y17" s="8">
        <v>-518301</v>
      </c>
      <c r="Z17" s="2">
        <v>-6.99</v>
      </c>
      <c r="AA17" s="6">
        <v>9882370</v>
      </c>
    </row>
    <row r="18" spans="1:27" ht="13.5">
      <c r="A18" s="23" t="s">
        <v>43</v>
      </c>
      <c r="B18" s="29"/>
      <c r="C18" s="6">
        <v>71478438</v>
      </c>
      <c r="D18" s="6"/>
      <c r="E18" s="7">
        <v>169422787</v>
      </c>
      <c r="F18" s="8">
        <v>180627243</v>
      </c>
      <c r="G18" s="8">
        <v>29922503</v>
      </c>
      <c r="H18" s="8">
        <v>8267946</v>
      </c>
      <c r="I18" s="8">
        <v>17994774</v>
      </c>
      <c r="J18" s="8">
        <v>56185223</v>
      </c>
      <c r="K18" s="8">
        <v>10525936</v>
      </c>
      <c r="L18" s="8">
        <v>9825748</v>
      </c>
      <c r="M18" s="8"/>
      <c r="N18" s="8">
        <v>20351684</v>
      </c>
      <c r="O18" s="8"/>
      <c r="P18" s="8">
        <v>24132536</v>
      </c>
      <c r="Q18" s="8">
        <v>18674000</v>
      </c>
      <c r="R18" s="8">
        <v>42806536</v>
      </c>
      <c r="S18" s="8"/>
      <c r="T18" s="8"/>
      <c r="U18" s="8"/>
      <c r="V18" s="8"/>
      <c r="W18" s="8">
        <v>119343443</v>
      </c>
      <c r="X18" s="8">
        <v>135470376</v>
      </c>
      <c r="Y18" s="8">
        <v>-16126933</v>
      </c>
      <c r="Z18" s="2">
        <v>-11.9</v>
      </c>
      <c r="AA18" s="6">
        <v>180627243</v>
      </c>
    </row>
    <row r="19" spans="1:27" ht="13.5">
      <c r="A19" s="23" t="s">
        <v>44</v>
      </c>
      <c r="B19" s="29"/>
      <c r="C19" s="6">
        <v>4116005</v>
      </c>
      <c r="D19" s="6"/>
      <c r="E19" s="7">
        <v>9134056</v>
      </c>
      <c r="F19" s="26">
        <v>9293056</v>
      </c>
      <c r="G19" s="26">
        <v>-1728150</v>
      </c>
      <c r="H19" s="26">
        <v>402372</v>
      </c>
      <c r="I19" s="26">
        <v>959157</v>
      </c>
      <c r="J19" s="26">
        <v>-366621</v>
      </c>
      <c r="K19" s="26">
        <v>897382</v>
      </c>
      <c r="L19" s="26">
        <v>441734</v>
      </c>
      <c r="M19" s="26">
        <v>461</v>
      </c>
      <c r="N19" s="26">
        <v>1339577</v>
      </c>
      <c r="O19" s="26">
        <v>321476</v>
      </c>
      <c r="P19" s="26">
        <v>4486771</v>
      </c>
      <c r="Q19" s="26">
        <v>-697353</v>
      </c>
      <c r="R19" s="26">
        <v>4110894</v>
      </c>
      <c r="S19" s="26"/>
      <c r="T19" s="26"/>
      <c r="U19" s="26"/>
      <c r="V19" s="26"/>
      <c r="W19" s="26">
        <v>5083850</v>
      </c>
      <c r="X19" s="26">
        <v>6969735</v>
      </c>
      <c r="Y19" s="26">
        <v>-1885885</v>
      </c>
      <c r="Z19" s="27">
        <v>-27.06</v>
      </c>
      <c r="AA19" s="28">
        <v>9293056</v>
      </c>
    </row>
    <row r="20" spans="1:27" ht="13.5">
      <c r="A20" s="23" t="s">
        <v>45</v>
      </c>
      <c r="B20" s="29"/>
      <c r="C20" s="6">
        <v>882318</v>
      </c>
      <c r="D20" s="6"/>
      <c r="E20" s="7">
        <v>5100000</v>
      </c>
      <c r="F20" s="8">
        <v>5100000</v>
      </c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>
        <v>3825000</v>
      </c>
      <c r="Y20" s="8">
        <v>-3825000</v>
      </c>
      <c r="Z20" s="2">
        <v>-100</v>
      </c>
      <c r="AA20" s="6">
        <v>5100000</v>
      </c>
    </row>
    <row r="21" spans="1:27" ht="24.75" customHeight="1">
      <c r="A21" s="31" t="s">
        <v>46</v>
      </c>
      <c r="B21" s="32"/>
      <c r="C21" s="33">
        <f aca="true" t="shared" si="0" ref="C21:Y21">SUM(C5:C20)</f>
        <v>199552338</v>
      </c>
      <c r="D21" s="33">
        <f t="shared" si="0"/>
        <v>0</v>
      </c>
      <c r="E21" s="34">
        <f t="shared" si="0"/>
        <v>218885635</v>
      </c>
      <c r="F21" s="35">
        <f t="shared" si="0"/>
        <v>230565095</v>
      </c>
      <c r="G21" s="35">
        <f t="shared" si="0"/>
        <v>36784690</v>
      </c>
      <c r="H21" s="35">
        <f t="shared" si="0"/>
        <v>10218147</v>
      </c>
      <c r="I21" s="35">
        <f t="shared" si="0"/>
        <v>21067006</v>
      </c>
      <c r="J21" s="35">
        <f t="shared" si="0"/>
        <v>68069843</v>
      </c>
      <c r="K21" s="35">
        <f t="shared" si="0"/>
        <v>13281521</v>
      </c>
      <c r="L21" s="35">
        <f t="shared" si="0"/>
        <v>11145913</v>
      </c>
      <c r="M21" s="35">
        <f t="shared" si="0"/>
        <v>893177</v>
      </c>
      <c r="N21" s="35">
        <f t="shared" si="0"/>
        <v>25320611</v>
      </c>
      <c r="O21" s="35">
        <f t="shared" si="0"/>
        <v>2199510</v>
      </c>
      <c r="P21" s="35">
        <f t="shared" si="0"/>
        <v>31950681</v>
      </c>
      <c r="Q21" s="35">
        <f t="shared" si="0"/>
        <v>19687046</v>
      </c>
      <c r="R21" s="35">
        <f t="shared" si="0"/>
        <v>53837237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147227691</v>
      </c>
      <c r="X21" s="35">
        <f t="shared" si="0"/>
        <v>172923678</v>
      </c>
      <c r="Y21" s="35">
        <f t="shared" si="0"/>
        <v>-25695987</v>
      </c>
      <c r="Z21" s="36">
        <f>+IF(X21&lt;&gt;0,+(Y21/X21)*100,0)</f>
        <v>-14.859727306979902</v>
      </c>
      <c r="AA21" s="33">
        <f>SUM(AA5:AA20)</f>
        <v>230565095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93668438</v>
      </c>
      <c r="D24" s="6"/>
      <c r="E24" s="7">
        <v>102698534</v>
      </c>
      <c r="F24" s="8">
        <v>113506667</v>
      </c>
      <c r="G24" s="8">
        <v>8196757</v>
      </c>
      <c r="H24" s="8">
        <v>8239004</v>
      </c>
      <c r="I24" s="8">
        <v>8350032</v>
      </c>
      <c r="J24" s="8">
        <v>24785793</v>
      </c>
      <c r="K24" s="8">
        <v>8492834</v>
      </c>
      <c r="L24" s="8">
        <v>13348077</v>
      </c>
      <c r="M24" s="8"/>
      <c r="N24" s="8">
        <v>21840911</v>
      </c>
      <c r="O24" s="8">
        <v>8527170</v>
      </c>
      <c r="P24" s="8">
        <v>8666618</v>
      </c>
      <c r="Q24" s="8">
        <v>8666171</v>
      </c>
      <c r="R24" s="8">
        <v>25859959</v>
      </c>
      <c r="S24" s="8"/>
      <c r="T24" s="8"/>
      <c r="U24" s="8"/>
      <c r="V24" s="8"/>
      <c r="W24" s="8">
        <v>72486663</v>
      </c>
      <c r="X24" s="8">
        <v>85129191</v>
      </c>
      <c r="Y24" s="8">
        <v>-12642528</v>
      </c>
      <c r="Z24" s="2">
        <v>-14.85</v>
      </c>
      <c r="AA24" s="6">
        <v>113506667</v>
      </c>
    </row>
    <row r="25" spans="1:27" ht="13.5">
      <c r="A25" s="25" t="s">
        <v>49</v>
      </c>
      <c r="B25" s="24"/>
      <c r="C25" s="6">
        <v>6264037</v>
      </c>
      <c r="D25" s="6"/>
      <c r="E25" s="7">
        <v>6606537</v>
      </c>
      <c r="F25" s="8">
        <v>6617599</v>
      </c>
      <c r="G25" s="8">
        <v>524755</v>
      </c>
      <c r="H25" s="8">
        <v>496902</v>
      </c>
      <c r="I25" s="8">
        <v>536641</v>
      </c>
      <c r="J25" s="8">
        <v>1558298</v>
      </c>
      <c r="K25" s="8">
        <v>524347</v>
      </c>
      <c r="L25" s="8">
        <v>500226</v>
      </c>
      <c r="M25" s="8"/>
      <c r="N25" s="8">
        <v>1024573</v>
      </c>
      <c r="O25" s="8">
        <v>506570</v>
      </c>
      <c r="P25" s="8">
        <v>501557</v>
      </c>
      <c r="Q25" s="8">
        <v>468563</v>
      </c>
      <c r="R25" s="8">
        <v>1476690</v>
      </c>
      <c r="S25" s="8"/>
      <c r="T25" s="8"/>
      <c r="U25" s="8"/>
      <c r="V25" s="8"/>
      <c r="W25" s="8">
        <v>4059561</v>
      </c>
      <c r="X25" s="8">
        <v>4963185</v>
      </c>
      <c r="Y25" s="8">
        <v>-903624</v>
      </c>
      <c r="Z25" s="2">
        <v>-18.21</v>
      </c>
      <c r="AA25" s="6">
        <v>6617599</v>
      </c>
    </row>
    <row r="26" spans="1:27" ht="13.5">
      <c r="A26" s="25" t="s">
        <v>50</v>
      </c>
      <c r="B26" s="24"/>
      <c r="C26" s="6">
        <v>61499</v>
      </c>
      <c r="D26" s="6"/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2"/>
      <c r="AA26" s="6"/>
    </row>
    <row r="27" spans="1:27" ht="13.5">
      <c r="A27" s="25" t="s">
        <v>51</v>
      </c>
      <c r="B27" s="24"/>
      <c r="C27" s="6">
        <v>3792200</v>
      </c>
      <c r="D27" s="6"/>
      <c r="E27" s="7">
        <v>3575545</v>
      </c>
      <c r="F27" s="8">
        <v>3575545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2681568</v>
      </c>
      <c r="Y27" s="8">
        <v>-2681568</v>
      </c>
      <c r="Z27" s="2">
        <v>-100</v>
      </c>
      <c r="AA27" s="6">
        <v>3575545</v>
      </c>
    </row>
    <row r="28" spans="1:27" ht="13.5">
      <c r="A28" s="25" t="s">
        <v>52</v>
      </c>
      <c r="B28" s="24"/>
      <c r="C28" s="6">
        <v>5934519</v>
      </c>
      <c r="D28" s="6"/>
      <c r="E28" s="7">
        <v>9164827</v>
      </c>
      <c r="F28" s="8">
        <v>9154087</v>
      </c>
      <c r="G28" s="8"/>
      <c r="H28" s="8"/>
      <c r="I28" s="8"/>
      <c r="J28" s="8"/>
      <c r="K28" s="8"/>
      <c r="L28" s="8"/>
      <c r="M28" s="8"/>
      <c r="N28" s="8"/>
      <c r="O28" s="8">
        <v>1800150</v>
      </c>
      <c r="P28" s="8">
        <v>235698</v>
      </c>
      <c r="Q28" s="8">
        <v>247255</v>
      </c>
      <c r="R28" s="8">
        <v>2283103</v>
      </c>
      <c r="S28" s="8"/>
      <c r="T28" s="8"/>
      <c r="U28" s="8"/>
      <c r="V28" s="8"/>
      <c r="W28" s="8">
        <v>2283103</v>
      </c>
      <c r="X28" s="8">
        <v>6865533</v>
      </c>
      <c r="Y28" s="8">
        <v>-4582430</v>
      </c>
      <c r="Z28" s="2">
        <v>-66.75</v>
      </c>
      <c r="AA28" s="6">
        <v>9154087</v>
      </c>
    </row>
    <row r="29" spans="1:27" ht="13.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3.5">
      <c r="A30" s="25" t="s">
        <v>54</v>
      </c>
      <c r="B30" s="24"/>
      <c r="C30" s="6">
        <v>48584914</v>
      </c>
      <c r="D30" s="6"/>
      <c r="E30" s="7">
        <v>52950032</v>
      </c>
      <c r="F30" s="8">
        <v>48687027</v>
      </c>
      <c r="G30" s="8">
        <v>3165415</v>
      </c>
      <c r="H30" s="8">
        <v>3218685</v>
      </c>
      <c r="I30" s="8">
        <v>4774344</v>
      </c>
      <c r="J30" s="8">
        <v>11158444</v>
      </c>
      <c r="K30" s="8">
        <v>4267732</v>
      </c>
      <c r="L30" s="8">
        <v>7508356</v>
      </c>
      <c r="M30" s="8">
        <v>3602621</v>
      </c>
      <c r="N30" s="8">
        <v>15378709</v>
      </c>
      <c r="O30" s="8">
        <v>5663504</v>
      </c>
      <c r="P30" s="8">
        <v>4067604</v>
      </c>
      <c r="Q30" s="8">
        <v>3096898</v>
      </c>
      <c r="R30" s="8">
        <v>12828006</v>
      </c>
      <c r="S30" s="8"/>
      <c r="T30" s="8"/>
      <c r="U30" s="8"/>
      <c r="V30" s="8"/>
      <c r="W30" s="8">
        <v>39365159</v>
      </c>
      <c r="X30" s="8">
        <v>36514998</v>
      </c>
      <c r="Y30" s="8">
        <v>2850161</v>
      </c>
      <c r="Z30" s="2">
        <v>7.81</v>
      </c>
      <c r="AA30" s="6">
        <v>48687027</v>
      </c>
    </row>
    <row r="31" spans="1:27" ht="13.5">
      <c r="A31" s="25" t="s">
        <v>55</v>
      </c>
      <c r="B31" s="24"/>
      <c r="C31" s="6">
        <v>15512290</v>
      </c>
      <c r="D31" s="6"/>
      <c r="E31" s="7">
        <v>21017589</v>
      </c>
      <c r="F31" s="8">
        <v>22571565</v>
      </c>
      <c r="G31" s="8">
        <v>207082</v>
      </c>
      <c r="H31" s="8">
        <v>2076412</v>
      </c>
      <c r="I31" s="8">
        <v>137498</v>
      </c>
      <c r="J31" s="8">
        <v>2420992</v>
      </c>
      <c r="K31" s="8">
        <v>1020148</v>
      </c>
      <c r="L31" s="8">
        <v>1191116</v>
      </c>
      <c r="M31" s="8">
        <v>513141</v>
      </c>
      <c r="N31" s="8">
        <v>2724405</v>
      </c>
      <c r="O31" s="8">
        <v>1660555</v>
      </c>
      <c r="P31" s="8">
        <v>1603933</v>
      </c>
      <c r="Q31" s="8">
        <v>1380109</v>
      </c>
      <c r="R31" s="8">
        <v>4644597</v>
      </c>
      <c r="S31" s="8"/>
      <c r="T31" s="8"/>
      <c r="U31" s="8"/>
      <c r="V31" s="8"/>
      <c r="W31" s="8">
        <v>9789994</v>
      </c>
      <c r="X31" s="8">
        <v>16928397</v>
      </c>
      <c r="Y31" s="8">
        <v>-7138403</v>
      </c>
      <c r="Z31" s="2">
        <v>-42.17</v>
      </c>
      <c r="AA31" s="6">
        <v>22571565</v>
      </c>
    </row>
    <row r="32" spans="1:27" ht="13.5">
      <c r="A32" s="25" t="s">
        <v>43</v>
      </c>
      <c r="B32" s="24"/>
      <c r="C32" s="6">
        <v>360000</v>
      </c>
      <c r="D32" s="6"/>
      <c r="E32" s="7">
        <v>380000</v>
      </c>
      <c r="F32" s="8">
        <v>484347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>
        <v>363258</v>
      </c>
      <c r="Y32" s="8">
        <v>-363258</v>
      </c>
      <c r="Z32" s="2">
        <v>-100</v>
      </c>
      <c r="AA32" s="6">
        <v>484347</v>
      </c>
    </row>
    <row r="33" spans="1:27" ht="13.5">
      <c r="A33" s="25" t="s">
        <v>56</v>
      </c>
      <c r="B33" s="24"/>
      <c r="C33" s="6">
        <v>24811993</v>
      </c>
      <c r="D33" s="6"/>
      <c r="E33" s="7">
        <v>26019142</v>
      </c>
      <c r="F33" s="8">
        <v>32357642</v>
      </c>
      <c r="G33" s="8">
        <v>1482158</v>
      </c>
      <c r="H33" s="8">
        <v>2612688</v>
      </c>
      <c r="I33" s="8">
        <v>2015789</v>
      </c>
      <c r="J33" s="8">
        <v>6110635</v>
      </c>
      <c r="K33" s="8">
        <v>2692791</v>
      </c>
      <c r="L33" s="8">
        <v>2891160</v>
      </c>
      <c r="M33" s="8">
        <v>484901</v>
      </c>
      <c r="N33" s="8">
        <v>6068852</v>
      </c>
      <c r="O33" s="8">
        <v>2590639</v>
      </c>
      <c r="P33" s="8">
        <v>2947872</v>
      </c>
      <c r="Q33" s="8">
        <v>1210085</v>
      </c>
      <c r="R33" s="8">
        <v>6748596</v>
      </c>
      <c r="S33" s="8"/>
      <c r="T33" s="8"/>
      <c r="U33" s="8"/>
      <c r="V33" s="8"/>
      <c r="W33" s="8">
        <v>18928083</v>
      </c>
      <c r="X33" s="8">
        <v>24267429</v>
      </c>
      <c r="Y33" s="8">
        <v>-5339346</v>
      </c>
      <c r="Z33" s="2">
        <v>-22</v>
      </c>
      <c r="AA33" s="6">
        <v>32357642</v>
      </c>
    </row>
    <row r="34" spans="1:27" ht="13.5">
      <c r="A34" s="23" t="s">
        <v>57</v>
      </c>
      <c r="B34" s="29"/>
      <c r="C34" s="6">
        <v>2844254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201834144</v>
      </c>
      <c r="D35" s="33">
        <f>SUM(D24:D34)</f>
        <v>0</v>
      </c>
      <c r="E35" s="34">
        <f t="shared" si="1"/>
        <v>222412206</v>
      </c>
      <c r="F35" s="35">
        <f t="shared" si="1"/>
        <v>236954479</v>
      </c>
      <c r="G35" s="35">
        <f t="shared" si="1"/>
        <v>13576167</v>
      </c>
      <c r="H35" s="35">
        <f t="shared" si="1"/>
        <v>16643691</v>
      </c>
      <c r="I35" s="35">
        <f t="shared" si="1"/>
        <v>15814304</v>
      </c>
      <c r="J35" s="35">
        <f t="shared" si="1"/>
        <v>46034162</v>
      </c>
      <c r="K35" s="35">
        <f t="shared" si="1"/>
        <v>16997852</v>
      </c>
      <c r="L35" s="35">
        <f t="shared" si="1"/>
        <v>25438935</v>
      </c>
      <c r="M35" s="35">
        <f t="shared" si="1"/>
        <v>4600663</v>
      </c>
      <c r="N35" s="35">
        <f t="shared" si="1"/>
        <v>47037450</v>
      </c>
      <c r="O35" s="35">
        <f t="shared" si="1"/>
        <v>20748588</v>
      </c>
      <c r="P35" s="35">
        <f t="shared" si="1"/>
        <v>18023282</v>
      </c>
      <c r="Q35" s="35">
        <f t="shared" si="1"/>
        <v>15069081</v>
      </c>
      <c r="R35" s="35">
        <f t="shared" si="1"/>
        <v>53840951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146912563</v>
      </c>
      <c r="X35" s="35">
        <f t="shared" si="1"/>
        <v>177713559</v>
      </c>
      <c r="Y35" s="35">
        <f t="shared" si="1"/>
        <v>-30800996</v>
      </c>
      <c r="Z35" s="36">
        <f>+IF(X35&lt;&gt;0,+(Y35/X35)*100,0)</f>
        <v>-17.3318210345447</v>
      </c>
      <c r="AA35" s="33">
        <f>SUM(AA24:AA34)</f>
        <v>236954479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-2281806</v>
      </c>
      <c r="D37" s="46">
        <f>+D21-D35</f>
        <v>0</v>
      </c>
      <c r="E37" s="47">
        <f t="shared" si="2"/>
        <v>-3526571</v>
      </c>
      <c r="F37" s="48">
        <f t="shared" si="2"/>
        <v>-6389384</v>
      </c>
      <c r="G37" s="48">
        <f t="shared" si="2"/>
        <v>23208523</v>
      </c>
      <c r="H37" s="48">
        <f t="shared" si="2"/>
        <v>-6425544</v>
      </c>
      <c r="I37" s="48">
        <f t="shared" si="2"/>
        <v>5252702</v>
      </c>
      <c r="J37" s="48">
        <f t="shared" si="2"/>
        <v>22035681</v>
      </c>
      <c r="K37" s="48">
        <f t="shared" si="2"/>
        <v>-3716331</v>
      </c>
      <c r="L37" s="48">
        <f t="shared" si="2"/>
        <v>-14293022</v>
      </c>
      <c r="M37" s="48">
        <f t="shared" si="2"/>
        <v>-3707486</v>
      </c>
      <c r="N37" s="48">
        <f t="shared" si="2"/>
        <v>-21716839</v>
      </c>
      <c r="O37" s="48">
        <f t="shared" si="2"/>
        <v>-18549078</v>
      </c>
      <c r="P37" s="48">
        <f t="shared" si="2"/>
        <v>13927399</v>
      </c>
      <c r="Q37" s="48">
        <f t="shared" si="2"/>
        <v>4617965</v>
      </c>
      <c r="R37" s="48">
        <f t="shared" si="2"/>
        <v>-3714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315128</v>
      </c>
      <c r="X37" s="48">
        <f>IF(F21=F35,0,X21-X35)</f>
        <v>-4789881</v>
      </c>
      <c r="Y37" s="48">
        <f t="shared" si="2"/>
        <v>5105009</v>
      </c>
      <c r="Z37" s="49">
        <f>+IF(X37&lt;&gt;0,+(Y37/X37)*100,0)</f>
        <v>-106.57903609713895</v>
      </c>
      <c r="AA37" s="46">
        <f>+AA21-AA35</f>
        <v>-6389384</v>
      </c>
    </row>
    <row r="38" spans="1:27" ht="22.5" customHeight="1">
      <c r="A38" s="50" t="s">
        <v>60</v>
      </c>
      <c r="B38" s="29"/>
      <c r="C38" s="6">
        <v>3379165</v>
      </c>
      <c r="D38" s="6"/>
      <c r="E38" s="7">
        <v>1100000</v>
      </c>
      <c r="F38" s="8">
        <v>2650000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>
        <v>1987488</v>
      </c>
      <c r="Y38" s="8">
        <v>-1987488</v>
      </c>
      <c r="Z38" s="2">
        <v>-100</v>
      </c>
      <c r="AA38" s="6">
        <v>2650000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1097359</v>
      </c>
      <c r="D41" s="56">
        <f>SUM(D37:D40)</f>
        <v>0</v>
      </c>
      <c r="E41" s="57">
        <f t="shared" si="3"/>
        <v>-2426571</v>
      </c>
      <c r="F41" s="58">
        <f t="shared" si="3"/>
        <v>-3739384</v>
      </c>
      <c r="G41" s="58">
        <f t="shared" si="3"/>
        <v>23208523</v>
      </c>
      <c r="H41" s="58">
        <f t="shared" si="3"/>
        <v>-6425544</v>
      </c>
      <c r="I41" s="58">
        <f t="shared" si="3"/>
        <v>5252702</v>
      </c>
      <c r="J41" s="58">
        <f t="shared" si="3"/>
        <v>22035681</v>
      </c>
      <c r="K41" s="58">
        <f t="shared" si="3"/>
        <v>-3716331</v>
      </c>
      <c r="L41" s="58">
        <f t="shared" si="3"/>
        <v>-14293022</v>
      </c>
      <c r="M41" s="58">
        <f t="shared" si="3"/>
        <v>-3707486</v>
      </c>
      <c r="N41" s="58">
        <f t="shared" si="3"/>
        <v>-21716839</v>
      </c>
      <c r="O41" s="58">
        <f t="shared" si="3"/>
        <v>-18549078</v>
      </c>
      <c r="P41" s="58">
        <f t="shared" si="3"/>
        <v>13927399</v>
      </c>
      <c r="Q41" s="58">
        <f t="shared" si="3"/>
        <v>4617965</v>
      </c>
      <c r="R41" s="58">
        <f t="shared" si="3"/>
        <v>-3714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315128</v>
      </c>
      <c r="X41" s="58">
        <f t="shared" si="3"/>
        <v>-2802393</v>
      </c>
      <c r="Y41" s="58">
        <f t="shared" si="3"/>
        <v>3117521</v>
      </c>
      <c r="Z41" s="59">
        <f>+IF(X41&lt;&gt;0,+(Y41/X41)*100,0)</f>
        <v>-111.2449610029714</v>
      </c>
      <c r="AA41" s="56">
        <f>SUM(AA37:AA40)</f>
        <v>-3739384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1097359</v>
      </c>
      <c r="D43" s="64">
        <f>+D41-D42</f>
        <v>0</v>
      </c>
      <c r="E43" s="65">
        <f t="shared" si="4"/>
        <v>-2426571</v>
      </c>
      <c r="F43" s="66">
        <f t="shared" si="4"/>
        <v>-3739384</v>
      </c>
      <c r="G43" s="66">
        <f t="shared" si="4"/>
        <v>23208523</v>
      </c>
      <c r="H43" s="66">
        <f t="shared" si="4"/>
        <v>-6425544</v>
      </c>
      <c r="I43" s="66">
        <f t="shared" si="4"/>
        <v>5252702</v>
      </c>
      <c r="J43" s="66">
        <f t="shared" si="4"/>
        <v>22035681</v>
      </c>
      <c r="K43" s="66">
        <f t="shared" si="4"/>
        <v>-3716331</v>
      </c>
      <c r="L43" s="66">
        <f t="shared" si="4"/>
        <v>-14293022</v>
      </c>
      <c r="M43" s="66">
        <f t="shared" si="4"/>
        <v>-3707486</v>
      </c>
      <c r="N43" s="66">
        <f t="shared" si="4"/>
        <v>-21716839</v>
      </c>
      <c r="O43" s="66">
        <f t="shared" si="4"/>
        <v>-18549078</v>
      </c>
      <c r="P43" s="66">
        <f t="shared" si="4"/>
        <v>13927399</v>
      </c>
      <c r="Q43" s="66">
        <f t="shared" si="4"/>
        <v>4617965</v>
      </c>
      <c r="R43" s="66">
        <f t="shared" si="4"/>
        <v>-3714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315128</v>
      </c>
      <c r="X43" s="66">
        <f t="shared" si="4"/>
        <v>-2802393</v>
      </c>
      <c r="Y43" s="66">
        <f t="shared" si="4"/>
        <v>3117521</v>
      </c>
      <c r="Z43" s="67">
        <f>+IF(X43&lt;&gt;0,+(Y43/X43)*100,0)</f>
        <v>-111.2449610029714</v>
      </c>
      <c r="AA43" s="64">
        <f>+AA41-AA42</f>
        <v>-3739384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1097359</v>
      </c>
      <c r="D45" s="56">
        <f>SUM(D43:D44)</f>
        <v>0</v>
      </c>
      <c r="E45" s="57">
        <f t="shared" si="5"/>
        <v>-2426571</v>
      </c>
      <c r="F45" s="58">
        <f t="shared" si="5"/>
        <v>-3739384</v>
      </c>
      <c r="G45" s="58">
        <f t="shared" si="5"/>
        <v>23208523</v>
      </c>
      <c r="H45" s="58">
        <f t="shared" si="5"/>
        <v>-6425544</v>
      </c>
      <c r="I45" s="58">
        <f t="shared" si="5"/>
        <v>5252702</v>
      </c>
      <c r="J45" s="58">
        <f t="shared" si="5"/>
        <v>22035681</v>
      </c>
      <c r="K45" s="58">
        <f t="shared" si="5"/>
        <v>-3716331</v>
      </c>
      <c r="L45" s="58">
        <f t="shared" si="5"/>
        <v>-14293022</v>
      </c>
      <c r="M45" s="58">
        <f t="shared" si="5"/>
        <v>-3707486</v>
      </c>
      <c r="N45" s="58">
        <f t="shared" si="5"/>
        <v>-21716839</v>
      </c>
      <c r="O45" s="58">
        <f t="shared" si="5"/>
        <v>-18549078</v>
      </c>
      <c r="P45" s="58">
        <f t="shared" si="5"/>
        <v>13927399</v>
      </c>
      <c r="Q45" s="58">
        <f t="shared" si="5"/>
        <v>4617965</v>
      </c>
      <c r="R45" s="58">
        <f t="shared" si="5"/>
        <v>-3714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315128</v>
      </c>
      <c r="X45" s="58">
        <f t="shared" si="5"/>
        <v>-2802393</v>
      </c>
      <c r="Y45" s="58">
        <f t="shared" si="5"/>
        <v>3117521</v>
      </c>
      <c r="Z45" s="59">
        <f>+IF(X45&lt;&gt;0,+(Y45/X45)*100,0)</f>
        <v>-111.2449610029714</v>
      </c>
      <c r="AA45" s="56">
        <f>SUM(AA43:AA44)</f>
        <v>-3739384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1097359</v>
      </c>
      <c r="D47" s="71">
        <f>SUM(D45:D46)</f>
        <v>0</v>
      </c>
      <c r="E47" s="72">
        <f t="shared" si="6"/>
        <v>-2426571</v>
      </c>
      <c r="F47" s="73">
        <f t="shared" si="6"/>
        <v>-3739384</v>
      </c>
      <c r="G47" s="73">
        <f t="shared" si="6"/>
        <v>23208523</v>
      </c>
      <c r="H47" s="74">
        <f t="shared" si="6"/>
        <v>-6425544</v>
      </c>
      <c r="I47" s="74">
        <f t="shared" si="6"/>
        <v>5252702</v>
      </c>
      <c r="J47" s="74">
        <f t="shared" si="6"/>
        <v>22035681</v>
      </c>
      <c r="K47" s="74">
        <f t="shared" si="6"/>
        <v>-3716331</v>
      </c>
      <c r="L47" s="74">
        <f t="shared" si="6"/>
        <v>-14293022</v>
      </c>
      <c r="M47" s="73">
        <f t="shared" si="6"/>
        <v>-3707486</v>
      </c>
      <c r="N47" s="73">
        <f t="shared" si="6"/>
        <v>-21716839</v>
      </c>
      <c r="O47" s="74">
        <f t="shared" si="6"/>
        <v>-18549078</v>
      </c>
      <c r="P47" s="74">
        <f t="shared" si="6"/>
        <v>13927399</v>
      </c>
      <c r="Q47" s="74">
        <f t="shared" si="6"/>
        <v>4617965</v>
      </c>
      <c r="R47" s="74">
        <f t="shared" si="6"/>
        <v>-3714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315128</v>
      </c>
      <c r="X47" s="74">
        <f t="shared" si="6"/>
        <v>-2802393</v>
      </c>
      <c r="Y47" s="74">
        <f t="shared" si="6"/>
        <v>3117521</v>
      </c>
      <c r="Z47" s="75">
        <f>+IF(X47&lt;&gt;0,+(Y47/X47)*100,0)</f>
        <v>-111.2449610029714</v>
      </c>
      <c r="AA47" s="76">
        <f>SUM(AA45:AA46)</f>
        <v>-3739384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100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9542010643</v>
      </c>
      <c r="D5" s="6"/>
      <c r="E5" s="7">
        <v>9916684794</v>
      </c>
      <c r="F5" s="8">
        <v>9950180097</v>
      </c>
      <c r="G5" s="8">
        <v>763885388</v>
      </c>
      <c r="H5" s="8">
        <v>918249100</v>
      </c>
      <c r="I5" s="8">
        <v>798495057</v>
      </c>
      <c r="J5" s="8">
        <v>2480629545</v>
      </c>
      <c r="K5" s="8">
        <v>856356741</v>
      </c>
      <c r="L5" s="8">
        <v>858004328</v>
      </c>
      <c r="M5" s="8">
        <v>828049934</v>
      </c>
      <c r="N5" s="8">
        <v>2542411003</v>
      </c>
      <c r="O5" s="8">
        <v>888720411</v>
      </c>
      <c r="P5" s="8">
        <v>821834141</v>
      </c>
      <c r="Q5" s="8">
        <v>763726298</v>
      </c>
      <c r="R5" s="8">
        <v>2474280850</v>
      </c>
      <c r="S5" s="8"/>
      <c r="T5" s="8"/>
      <c r="U5" s="8"/>
      <c r="V5" s="8"/>
      <c r="W5" s="8">
        <v>7497321398</v>
      </c>
      <c r="X5" s="8">
        <v>7480131354</v>
      </c>
      <c r="Y5" s="8">
        <v>17190044</v>
      </c>
      <c r="Z5" s="2">
        <v>0.23</v>
      </c>
      <c r="AA5" s="6">
        <v>9950180097</v>
      </c>
    </row>
    <row r="6" spans="1:27" ht="13.5">
      <c r="A6" s="23" t="s">
        <v>32</v>
      </c>
      <c r="B6" s="24"/>
      <c r="C6" s="6">
        <v>13061833252</v>
      </c>
      <c r="D6" s="6"/>
      <c r="E6" s="7">
        <v>13623146472</v>
      </c>
      <c r="F6" s="8">
        <v>14368247935</v>
      </c>
      <c r="G6" s="8">
        <v>1304168367</v>
      </c>
      <c r="H6" s="8">
        <v>1378411994</v>
      </c>
      <c r="I6" s="8">
        <v>1224594011</v>
      </c>
      <c r="J6" s="8">
        <v>3907174372</v>
      </c>
      <c r="K6" s="8">
        <v>1263625966</v>
      </c>
      <c r="L6" s="8">
        <v>1207528270</v>
      </c>
      <c r="M6" s="8">
        <v>1061558230</v>
      </c>
      <c r="N6" s="8">
        <v>3532712466</v>
      </c>
      <c r="O6" s="8">
        <v>1232978689</v>
      </c>
      <c r="P6" s="8">
        <v>1032877874</v>
      </c>
      <c r="Q6" s="8">
        <v>1273168743</v>
      </c>
      <c r="R6" s="8">
        <v>3539025306</v>
      </c>
      <c r="S6" s="8"/>
      <c r="T6" s="8"/>
      <c r="U6" s="8"/>
      <c r="V6" s="8"/>
      <c r="W6" s="8">
        <v>10978912144</v>
      </c>
      <c r="X6" s="8">
        <v>10807197728</v>
      </c>
      <c r="Y6" s="8">
        <v>171714416</v>
      </c>
      <c r="Z6" s="2">
        <v>1.59</v>
      </c>
      <c r="AA6" s="6">
        <v>14368247935</v>
      </c>
    </row>
    <row r="7" spans="1:27" ht="13.5">
      <c r="A7" s="25" t="s">
        <v>33</v>
      </c>
      <c r="B7" s="24"/>
      <c r="C7" s="6">
        <v>3127642446</v>
      </c>
      <c r="D7" s="6"/>
      <c r="E7" s="7">
        <v>3212017281</v>
      </c>
      <c r="F7" s="8">
        <v>2969773056</v>
      </c>
      <c r="G7" s="8">
        <v>208179376</v>
      </c>
      <c r="H7" s="8">
        <v>238540077</v>
      </c>
      <c r="I7" s="8">
        <v>220035002</v>
      </c>
      <c r="J7" s="8">
        <v>666754455</v>
      </c>
      <c r="K7" s="8">
        <v>226253449</v>
      </c>
      <c r="L7" s="8">
        <v>254499449</v>
      </c>
      <c r="M7" s="8">
        <v>251566737</v>
      </c>
      <c r="N7" s="8">
        <v>732319635</v>
      </c>
      <c r="O7" s="8">
        <v>284613728</v>
      </c>
      <c r="P7" s="8">
        <v>295891651</v>
      </c>
      <c r="Q7" s="8">
        <v>286921009</v>
      </c>
      <c r="R7" s="8">
        <v>867426388</v>
      </c>
      <c r="S7" s="8"/>
      <c r="T7" s="8"/>
      <c r="U7" s="8"/>
      <c r="V7" s="8"/>
      <c r="W7" s="8">
        <v>2266500478</v>
      </c>
      <c r="X7" s="8">
        <v>2244072399</v>
      </c>
      <c r="Y7" s="8">
        <v>22428079</v>
      </c>
      <c r="Z7" s="2">
        <v>1</v>
      </c>
      <c r="AA7" s="6">
        <v>2969773056</v>
      </c>
    </row>
    <row r="8" spans="1:27" ht="13.5">
      <c r="A8" s="25" t="s">
        <v>34</v>
      </c>
      <c r="B8" s="24"/>
      <c r="C8" s="6">
        <v>1600850587</v>
      </c>
      <c r="D8" s="6"/>
      <c r="E8" s="7">
        <v>1568598781</v>
      </c>
      <c r="F8" s="8">
        <v>1482072122</v>
      </c>
      <c r="G8" s="8">
        <v>103845475</v>
      </c>
      <c r="H8" s="8">
        <v>126126461</v>
      </c>
      <c r="I8" s="8">
        <v>110666156</v>
      </c>
      <c r="J8" s="8">
        <v>340638092</v>
      </c>
      <c r="K8" s="8">
        <v>109919417</v>
      </c>
      <c r="L8" s="8">
        <v>141367944</v>
      </c>
      <c r="M8" s="8">
        <v>126179225</v>
      </c>
      <c r="N8" s="8">
        <v>377466586</v>
      </c>
      <c r="O8" s="8">
        <v>139162308</v>
      </c>
      <c r="P8" s="8">
        <v>154247603</v>
      </c>
      <c r="Q8" s="8">
        <v>148692776</v>
      </c>
      <c r="R8" s="8">
        <v>442102687</v>
      </c>
      <c r="S8" s="8"/>
      <c r="T8" s="8"/>
      <c r="U8" s="8"/>
      <c r="V8" s="8"/>
      <c r="W8" s="8">
        <v>1160207365</v>
      </c>
      <c r="X8" s="8">
        <v>1116900777</v>
      </c>
      <c r="Y8" s="8">
        <v>43306588</v>
      </c>
      <c r="Z8" s="2">
        <v>3.88</v>
      </c>
      <c r="AA8" s="6">
        <v>1482072122</v>
      </c>
    </row>
    <row r="9" spans="1:27" ht="13.5">
      <c r="A9" s="25" t="s">
        <v>35</v>
      </c>
      <c r="B9" s="24"/>
      <c r="C9" s="6">
        <v>1138907165</v>
      </c>
      <c r="D9" s="6"/>
      <c r="E9" s="7">
        <v>1286432984</v>
      </c>
      <c r="F9" s="8">
        <v>1236834329</v>
      </c>
      <c r="G9" s="8">
        <v>110301180</v>
      </c>
      <c r="H9" s="8">
        <v>105181126</v>
      </c>
      <c r="I9" s="8">
        <v>106419700</v>
      </c>
      <c r="J9" s="8">
        <v>321902006</v>
      </c>
      <c r="K9" s="8">
        <v>110406653</v>
      </c>
      <c r="L9" s="8">
        <v>107468628</v>
      </c>
      <c r="M9" s="8">
        <v>104111666</v>
      </c>
      <c r="N9" s="8">
        <v>321986947</v>
      </c>
      <c r="O9" s="8">
        <v>108635600</v>
      </c>
      <c r="P9" s="8">
        <v>106079077</v>
      </c>
      <c r="Q9" s="8">
        <v>106955867</v>
      </c>
      <c r="R9" s="8">
        <v>321670544</v>
      </c>
      <c r="S9" s="8"/>
      <c r="T9" s="8"/>
      <c r="U9" s="8"/>
      <c r="V9" s="8"/>
      <c r="W9" s="8">
        <v>965559497</v>
      </c>
      <c r="X9" s="8">
        <v>918365750</v>
      </c>
      <c r="Y9" s="8">
        <v>47193747</v>
      </c>
      <c r="Z9" s="2">
        <v>5.14</v>
      </c>
      <c r="AA9" s="6">
        <v>1236834329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545869041</v>
      </c>
      <c r="D11" s="6"/>
      <c r="E11" s="7">
        <v>459882291</v>
      </c>
      <c r="F11" s="8">
        <v>474500697</v>
      </c>
      <c r="G11" s="8">
        <v>35568631</v>
      </c>
      <c r="H11" s="8">
        <v>36103214</v>
      </c>
      <c r="I11" s="8">
        <v>42184397</v>
      </c>
      <c r="J11" s="8">
        <v>113856242</v>
      </c>
      <c r="K11" s="8">
        <v>21085652</v>
      </c>
      <c r="L11" s="8">
        <v>37499790</v>
      </c>
      <c r="M11" s="8">
        <v>35376070</v>
      </c>
      <c r="N11" s="8">
        <v>93961512</v>
      </c>
      <c r="O11" s="8">
        <v>37364077</v>
      </c>
      <c r="P11" s="8">
        <v>42774786</v>
      </c>
      <c r="Q11" s="8">
        <v>30755874</v>
      </c>
      <c r="R11" s="8">
        <v>110894737</v>
      </c>
      <c r="S11" s="8"/>
      <c r="T11" s="8"/>
      <c r="U11" s="8"/>
      <c r="V11" s="8"/>
      <c r="W11" s="8">
        <v>318712491</v>
      </c>
      <c r="X11" s="8">
        <v>340019182</v>
      </c>
      <c r="Y11" s="8">
        <v>-21306691</v>
      </c>
      <c r="Z11" s="2">
        <v>-6.27</v>
      </c>
      <c r="AA11" s="6">
        <v>474500697</v>
      </c>
    </row>
    <row r="12" spans="1:27" ht="13.5">
      <c r="A12" s="25" t="s">
        <v>37</v>
      </c>
      <c r="B12" s="29"/>
      <c r="C12" s="6">
        <v>1136550270</v>
      </c>
      <c r="D12" s="6"/>
      <c r="E12" s="7">
        <v>919395420</v>
      </c>
      <c r="F12" s="8">
        <v>924223192</v>
      </c>
      <c r="G12" s="8">
        <v>109677906</v>
      </c>
      <c r="H12" s="8">
        <v>105548913</v>
      </c>
      <c r="I12" s="8">
        <v>101926746</v>
      </c>
      <c r="J12" s="8">
        <v>317153565</v>
      </c>
      <c r="K12" s="8">
        <v>105782745</v>
      </c>
      <c r="L12" s="8">
        <v>80990762</v>
      </c>
      <c r="M12" s="8">
        <v>93996813</v>
      </c>
      <c r="N12" s="8">
        <v>280770320</v>
      </c>
      <c r="O12" s="8">
        <v>161004599</v>
      </c>
      <c r="P12" s="8">
        <v>106438485</v>
      </c>
      <c r="Q12" s="8">
        <v>94948473</v>
      </c>
      <c r="R12" s="8">
        <v>362391557</v>
      </c>
      <c r="S12" s="8"/>
      <c r="T12" s="8"/>
      <c r="U12" s="8"/>
      <c r="V12" s="8"/>
      <c r="W12" s="8">
        <v>960315442</v>
      </c>
      <c r="X12" s="8">
        <v>812825462</v>
      </c>
      <c r="Y12" s="8">
        <v>147489980</v>
      </c>
      <c r="Z12" s="2">
        <v>18.15</v>
      </c>
      <c r="AA12" s="6">
        <v>924223192</v>
      </c>
    </row>
    <row r="13" spans="1:27" ht="13.5">
      <c r="A13" s="23" t="s">
        <v>38</v>
      </c>
      <c r="B13" s="29"/>
      <c r="C13" s="6">
        <v>361403260</v>
      </c>
      <c r="D13" s="6"/>
      <c r="E13" s="7">
        <v>393713604</v>
      </c>
      <c r="F13" s="8">
        <v>405710434</v>
      </c>
      <c r="G13" s="8">
        <v>27055383</v>
      </c>
      <c r="H13" s="8">
        <v>36882608</v>
      </c>
      <c r="I13" s="8">
        <v>34034915</v>
      </c>
      <c r="J13" s="8">
        <v>97972906</v>
      </c>
      <c r="K13" s="8">
        <v>28222472</v>
      </c>
      <c r="L13" s="8">
        <v>31851229</v>
      </c>
      <c r="M13" s="8">
        <v>33126846</v>
      </c>
      <c r="N13" s="8">
        <v>93200547</v>
      </c>
      <c r="O13" s="8">
        <v>35080426</v>
      </c>
      <c r="P13" s="8">
        <v>33095914</v>
      </c>
      <c r="Q13" s="8">
        <v>37468359</v>
      </c>
      <c r="R13" s="8">
        <v>105644699</v>
      </c>
      <c r="S13" s="8"/>
      <c r="T13" s="8"/>
      <c r="U13" s="8"/>
      <c r="V13" s="8"/>
      <c r="W13" s="8">
        <v>296818152</v>
      </c>
      <c r="X13" s="8">
        <v>305159435</v>
      </c>
      <c r="Y13" s="8">
        <v>-8341283</v>
      </c>
      <c r="Z13" s="2">
        <v>-2.73</v>
      </c>
      <c r="AA13" s="6">
        <v>405710434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1485756618</v>
      </c>
      <c r="D15" s="6"/>
      <c r="E15" s="7">
        <v>1185452631</v>
      </c>
      <c r="F15" s="8">
        <v>1142748075</v>
      </c>
      <c r="G15" s="8">
        <v>81139003</v>
      </c>
      <c r="H15" s="8">
        <v>144833483</v>
      </c>
      <c r="I15" s="8">
        <v>141758636</v>
      </c>
      <c r="J15" s="8">
        <v>367731122</v>
      </c>
      <c r="K15" s="8">
        <v>171093565</v>
      </c>
      <c r="L15" s="8">
        <v>173251399</v>
      </c>
      <c r="M15" s="8">
        <v>143591097</v>
      </c>
      <c r="N15" s="8">
        <v>487936061</v>
      </c>
      <c r="O15" s="8">
        <v>183951031</v>
      </c>
      <c r="P15" s="8">
        <v>149624659</v>
      </c>
      <c r="Q15" s="8">
        <v>124124333</v>
      </c>
      <c r="R15" s="8">
        <v>457700023</v>
      </c>
      <c r="S15" s="8"/>
      <c r="T15" s="8"/>
      <c r="U15" s="8"/>
      <c r="V15" s="8"/>
      <c r="W15" s="8">
        <v>1313367206</v>
      </c>
      <c r="X15" s="8">
        <v>960030728</v>
      </c>
      <c r="Y15" s="8">
        <v>353336478</v>
      </c>
      <c r="Z15" s="2">
        <v>36.8</v>
      </c>
      <c r="AA15" s="6">
        <v>1142748075</v>
      </c>
    </row>
    <row r="16" spans="1:27" ht="13.5">
      <c r="A16" s="23" t="s">
        <v>41</v>
      </c>
      <c r="B16" s="29"/>
      <c r="C16" s="6">
        <v>64881365</v>
      </c>
      <c r="D16" s="6"/>
      <c r="E16" s="7">
        <v>82218502</v>
      </c>
      <c r="F16" s="8">
        <v>79695775</v>
      </c>
      <c r="G16" s="8">
        <v>4227421</v>
      </c>
      <c r="H16" s="8">
        <v>5346662</v>
      </c>
      <c r="I16" s="8">
        <v>7150559</v>
      </c>
      <c r="J16" s="8">
        <v>16724642</v>
      </c>
      <c r="K16" s="8">
        <v>5273205</v>
      </c>
      <c r="L16" s="8">
        <v>5549252</v>
      </c>
      <c r="M16" s="8">
        <v>2357279</v>
      </c>
      <c r="N16" s="8">
        <v>13179736</v>
      </c>
      <c r="O16" s="8">
        <v>4417438</v>
      </c>
      <c r="P16" s="8">
        <v>4538731</v>
      </c>
      <c r="Q16" s="8">
        <v>4923689</v>
      </c>
      <c r="R16" s="8">
        <v>13879858</v>
      </c>
      <c r="S16" s="8"/>
      <c r="T16" s="8"/>
      <c r="U16" s="8"/>
      <c r="V16" s="8"/>
      <c r="W16" s="8">
        <v>43784236</v>
      </c>
      <c r="X16" s="8">
        <v>46596555</v>
      </c>
      <c r="Y16" s="8">
        <v>-2812319</v>
      </c>
      <c r="Z16" s="2">
        <v>-6.04</v>
      </c>
      <c r="AA16" s="6">
        <v>79695775</v>
      </c>
    </row>
    <row r="17" spans="1:27" ht="13.5">
      <c r="A17" s="23" t="s">
        <v>42</v>
      </c>
      <c r="B17" s="29"/>
      <c r="C17" s="6">
        <v>229879168</v>
      </c>
      <c r="D17" s="6"/>
      <c r="E17" s="7">
        <v>217671931</v>
      </c>
      <c r="F17" s="8">
        <v>219336442</v>
      </c>
      <c r="G17" s="8">
        <v>15114251</v>
      </c>
      <c r="H17" s="8">
        <v>21962836</v>
      </c>
      <c r="I17" s="8">
        <v>19558503</v>
      </c>
      <c r="J17" s="8">
        <v>56635590</v>
      </c>
      <c r="K17" s="8">
        <v>24824406</v>
      </c>
      <c r="L17" s="8">
        <v>20943619</v>
      </c>
      <c r="M17" s="8">
        <v>16434364</v>
      </c>
      <c r="N17" s="8">
        <v>62202389</v>
      </c>
      <c r="O17" s="8">
        <v>25147630</v>
      </c>
      <c r="P17" s="8">
        <v>19220918</v>
      </c>
      <c r="Q17" s="8">
        <v>20014766</v>
      </c>
      <c r="R17" s="8">
        <v>64383314</v>
      </c>
      <c r="S17" s="8"/>
      <c r="T17" s="8"/>
      <c r="U17" s="8"/>
      <c r="V17" s="8"/>
      <c r="W17" s="8">
        <v>183221293</v>
      </c>
      <c r="X17" s="8">
        <v>160091595</v>
      </c>
      <c r="Y17" s="8">
        <v>23129698</v>
      </c>
      <c r="Z17" s="2">
        <v>14.45</v>
      </c>
      <c r="AA17" s="6">
        <v>219336442</v>
      </c>
    </row>
    <row r="18" spans="1:27" ht="13.5">
      <c r="A18" s="23" t="s">
        <v>43</v>
      </c>
      <c r="B18" s="29"/>
      <c r="C18" s="6">
        <v>4487357114</v>
      </c>
      <c r="D18" s="6"/>
      <c r="E18" s="7">
        <v>4806082214</v>
      </c>
      <c r="F18" s="8">
        <v>5151946278</v>
      </c>
      <c r="G18" s="8">
        <v>1239556349</v>
      </c>
      <c r="H18" s="8">
        <v>95261561</v>
      </c>
      <c r="I18" s="8">
        <v>148332217</v>
      </c>
      <c r="J18" s="8">
        <v>1483150127</v>
      </c>
      <c r="K18" s="8">
        <v>168091362</v>
      </c>
      <c r="L18" s="8">
        <v>159318316</v>
      </c>
      <c r="M18" s="8">
        <v>1089697207</v>
      </c>
      <c r="N18" s="8">
        <v>1417106885</v>
      </c>
      <c r="O18" s="8">
        <v>116935124</v>
      </c>
      <c r="P18" s="8">
        <v>226083963</v>
      </c>
      <c r="Q18" s="8">
        <v>908135490</v>
      </c>
      <c r="R18" s="8">
        <v>1251154577</v>
      </c>
      <c r="S18" s="8"/>
      <c r="T18" s="8"/>
      <c r="U18" s="8"/>
      <c r="V18" s="8"/>
      <c r="W18" s="8">
        <v>4151411589</v>
      </c>
      <c r="X18" s="8">
        <v>4136204953</v>
      </c>
      <c r="Y18" s="8">
        <v>15206636</v>
      </c>
      <c r="Z18" s="2">
        <v>0.37</v>
      </c>
      <c r="AA18" s="6">
        <v>5151946278</v>
      </c>
    </row>
    <row r="19" spans="1:27" ht="13.5">
      <c r="A19" s="23" t="s">
        <v>44</v>
      </c>
      <c r="B19" s="29"/>
      <c r="C19" s="6">
        <v>3339324107</v>
      </c>
      <c r="D19" s="6"/>
      <c r="E19" s="7">
        <v>3379512989</v>
      </c>
      <c r="F19" s="26">
        <v>3391125293</v>
      </c>
      <c r="G19" s="26">
        <v>54324768</v>
      </c>
      <c r="H19" s="26">
        <v>920346740</v>
      </c>
      <c r="I19" s="26">
        <v>124973144</v>
      </c>
      <c r="J19" s="26">
        <v>1099644652</v>
      </c>
      <c r="K19" s="26">
        <v>77251751</v>
      </c>
      <c r="L19" s="26">
        <v>27410300</v>
      </c>
      <c r="M19" s="26">
        <v>899759067</v>
      </c>
      <c r="N19" s="26">
        <v>1004421118</v>
      </c>
      <c r="O19" s="26">
        <v>48882869</v>
      </c>
      <c r="P19" s="26">
        <v>61946114</v>
      </c>
      <c r="Q19" s="26">
        <v>918405800</v>
      </c>
      <c r="R19" s="26">
        <v>1029234783</v>
      </c>
      <c r="S19" s="26"/>
      <c r="T19" s="26"/>
      <c r="U19" s="26"/>
      <c r="V19" s="26"/>
      <c r="W19" s="26">
        <v>3133300553</v>
      </c>
      <c r="X19" s="26">
        <v>3147264265</v>
      </c>
      <c r="Y19" s="26">
        <v>-13963712</v>
      </c>
      <c r="Z19" s="27">
        <v>-0.44</v>
      </c>
      <c r="AA19" s="28">
        <v>3391125293</v>
      </c>
    </row>
    <row r="20" spans="1:27" ht="13.5">
      <c r="A20" s="23" t="s">
        <v>45</v>
      </c>
      <c r="B20" s="29"/>
      <c r="C20" s="6">
        <v>153282519</v>
      </c>
      <c r="D20" s="6"/>
      <c r="E20" s="7">
        <v>43732500</v>
      </c>
      <c r="F20" s="8">
        <v>47504760</v>
      </c>
      <c r="G20" s="8">
        <v>73</v>
      </c>
      <c r="H20" s="8">
        <v>438116</v>
      </c>
      <c r="I20" s="30">
        <v>2213391</v>
      </c>
      <c r="J20" s="8">
        <v>2651580</v>
      </c>
      <c r="K20" s="8">
        <v>17166567</v>
      </c>
      <c r="L20" s="8">
        <v>123756</v>
      </c>
      <c r="M20" s="8">
        <v>14964584</v>
      </c>
      <c r="N20" s="8">
        <v>32254907</v>
      </c>
      <c r="O20" s="8">
        <v>109348</v>
      </c>
      <c r="P20" s="30">
        <v>-4506566</v>
      </c>
      <c r="Q20" s="8">
        <v>12047194</v>
      </c>
      <c r="R20" s="8">
        <v>7649976</v>
      </c>
      <c r="S20" s="8"/>
      <c r="T20" s="8"/>
      <c r="U20" s="8"/>
      <c r="V20" s="8"/>
      <c r="W20" s="30">
        <v>42556463</v>
      </c>
      <c r="X20" s="8">
        <v>33888222</v>
      </c>
      <c r="Y20" s="8">
        <v>8668241</v>
      </c>
      <c r="Z20" s="2">
        <v>25.58</v>
      </c>
      <c r="AA20" s="6">
        <v>47504760</v>
      </c>
    </row>
    <row r="21" spans="1:27" ht="24.75" customHeight="1">
      <c r="A21" s="31" t="s">
        <v>46</v>
      </c>
      <c r="B21" s="32"/>
      <c r="C21" s="33">
        <f aca="true" t="shared" si="0" ref="C21:Y21">SUM(C5:C20)</f>
        <v>40275547555</v>
      </c>
      <c r="D21" s="33">
        <f t="shared" si="0"/>
        <v>0</v>
      </c>
      <c r="E21" s="34">
        <f t="shared" si="0"/>
        <v>41094542394</v>
      </c>
      <c r="F21" s="35">
        <f t="shared" si="0"/>
        <v>41843898485</v>
      </c>
      <c r="G21" s="35">
        <f t="shared" si="0"/>
        <v>4057043571</v>
      </c>
      <c r="H21" s="35">
        <f t="shared" si="0"/>
        <v>4133232891</v>
      </c>
      <c r="I21" s="35">
        <f t="shared" si="0"/>
        <v>3082342434</v>
      </c>
      <c r="J21" s="35">
        <f t="shared" si="0"/>
        <v>11272618896</v>
      </c>
      <c r="K21" s="35">
        <f t="shared" si="0"/>
        <v>3185353951</v>
      </c>
      <c r="L21" s="35">
        <f t="shared" si="0"/>
        <v>3105807042</v>
      </c>
      <c r="M21" s="35">
        <f t="shared" si="0"/>
        <v>4700769119</v>
      </c>
      <c r="N21" s="35">
        <f t="shared" si="0"/>
        <v>10991930112</v>
      </c>
      <c r="O21" s="35">
        <f t="shared" si="0"/>
        <v>3267003278</v>
      </c>
      <c r="P21" s="35">
        <f t="shared" si="0"/>
        <v>3050147350</v>
      </c>
      <c r="Q21" s="35">
        <f t="shared" si="0"/>
        <v>4730288671</v>
      </c>
      <c r="R21" s="35">
        <f t="shared" si="0"/>
        <v>11047439299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33311988307</v>
      </c>
      <c r="X21" s="35">
        <f t="shared" si="0"/>
        <v>32508748405</v>
      </c>
      <c r="Y21" s="35">
        <f t="shared" si="0"/>
        <v>803239902</v>
      </c>
      <c r="Z21" s="36">
        <f>+IF(X21&lt;&gt;0,+(Y21/X21)*100,0)</f>
        <v>2.4708422852614587</v>
      </c>
      <c r="AA21" s="33">
        <f>SUM(AA5:AA20)</f>
        <v>41843898485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12413817648</v>
      </c>
      <c r="D24" s="6"/>
      <c r="E24" s="7">
        <v>13908777362</v>
      </c>
      <c r="F24" s="8">
        <v>14111267857</v>
      </c>
      <c r="G24" s="8">
        <v>916336256</v>
      </c>
      <c r="H24" s="8">
        <v>972507812</v>
      </c>
      <c r="I24" s="8">
        <v>1004107691</v>
      </c>
      <c r="J24" s="8">
        <v>2892951759</v>
      </c>
      <c r="K24" s="8">
        <v>1007727392</v>
      </c>
      <c r="L24" s="8">
        <v>1568059810</v>
      </c>
      <c r="M24" s="8">
        <v>1026367005</v>
      </c>
      <c r="N24" s="8">
        <v>3602154207</v>
      </c>
      <c r="O24" s="8">
        <v>1051498976</v>
      </c>
      <c r="P24" s="8">
        <v>1073183699</v>
      </c>
      <c r="Q24" s="8">
        <v>1065092268</v>
      </c>
      <c r="R24" s="8">
        <v>3189774943</v>
      </c>
      <c r="S24" s="8"/>
      <c r="T24" s="8"/>
      <c r="U24" s="8"/>
      <c r="V24" s="8"/>
      <c r="W24" s="8">
        <v>9684880909</v>
      </c>
      <c r="X24" s="8">
        <v>10324215264</v>
      </c>
      <c r="Y24" s="8">
        <v>-639334355</v>
      </c>
      <c r="Z24" s="2">
        <v>-6.19</v>
      </c>
      <c r="AA24" s="6">
        <v>14111267857</v>
      </c>
    </row>
    <row r="25" spans="1:27" ht="13.5">
      <c r="A25" s="25" t="s">
        <v>49</v>
      </c>
      <c r="B25" s="24"/>
      <c r="C25" s="6">
        <v>161296697</v>
      </c>
      <c r="D25" s="6"/>
      <c r="E25" s="7">
        <v>179818080</v>
      </c>
      <c r="F25" s="8">
        <v>179818080</v>
      </c>
      <c r="G25" s="8">
        <v>13368024</v>
      </c>
      <c r="H25" s="8">
        <v>13547931</v>
      </c>
      <c r="I25" s="8">
        <v>13480281</v>
      </c>
      <c r="J25" s="8">
        <v>40396236</v>
      </c>
      <c r="K25" s="8">
        <v>13607097</v>
      </c>
      <c r="L25" s="8">
        <v>13594908</v>
      </c>
      <c r="M25" s="8">
        <v>13670171</v>
      </c>
      <c r="N25" s="8">
        <v>40872176</v>
      </c>
      <c r="O25" s="8">
        <v>13163778</v>
      </c>
      <c r="P25" s="8">
        <v>13532083</v>
      </c>
      <c r="Q25" s="8">
        <v>13574572</v>
      </c>
      <c r="R25" s="8">
        <v>40270433</v>
      </c>
      <c r="S25" s="8"/>
      <c r="T25" s="8"/>
      <c r="U25" s="8"/>
      <c r="V25" s="8"/>
      <c r="W25" s="8">
        <v>121538845</v>
      </c>
      <c r="X25" s="8">
        <v>128665047</v>
      </c>
      <c r="Y25" s="8">
        <v>-7126202</v>
      </c>
      <c r="Z25" s="2">
        <v>-5.54</v>
      </c>
      <c r="AA25" s="6">
        <v>179818080</v>
      </c>
    </row>
    <row r="26" spans="1:27" ht="13.5">
      <c r="A26" s="25" t="s">
        <v>50</v>
      </c>
      <c r="B26" s="24"/>
      <c r="C26" s="6">
        <v>1583361291</v>
      </c>
      <c r="D26" s="6"/>
      <c r="E26" s="7">
        <v>2341928374</v>
      </c>
      <c r="F26" s="8">
        <v>2213243742</v>
      </c>
      <c r="G26" s="8">
        <v>189583172</v>
      </c>
      <c r="H26" s="8">
        <v>190382993</v>
      </c>
      <c r="I26" s="8">
        <v>197067766</v>
      </c>
      <c r="J26" s="8">
        <v>577033931</v>
      </c>
      <c r="K26" s="8">
        <v>191530843</v>
      </c>
      <c r="L26" s="8">
        <v>197978458</v>
      </c>
      <c r="M26" s="8">
        <v>209399852</v>
      </c>
      <c r="N26" s="8">
        <v>598909153</v>
      </c>
      <c r="O26" s="8">
        <v>96653709</v>
      </c>
      <c r="P26" s="8">
        <v>187829351</v>
      </c>
      <c r="Q26" s="8">
        <v>189415229</v>
      </c>
      <c r="R26" s="8">
        <v>473898289</v>
      </c>
      <c r="S26" s="8"/>
      <c r="T26" s="8"/>
      <c r="U26" s="8"/>
      <c r="V26" s="8"/>
      <c r="W26" s="8">
        <v>1649841373</v>
      </c>
      <c r="X26" s="8">
        <v>1557893331</v>
      </c>
      <c r="Y26" s="8">
        <v>91948042</v>
      </c>
      <c r="Z26" s="2">
        <v>5.9</v>
      </c>
      <c r="AA26" s="6">
        <v>2213243742</v>
      </c>
    </row>
    <row r="27" spans="1:27" ht="13.5">
      <c r="A27" s="25" t="s">
        <v>51</v>
      </c>
      <c r="B27" s="24"/>
      <c r="C27" s="6">
        <v>2886134631</v>
      </c>
      <c r="D27" s="6"/>
      <c r="E27" s="7">
        <v>3065249821</v>
      </c>
      <c r="F27" s="8">
        <v>3097076395</v>
      </c>
      <c r="G27" s="8">
        <v>247375659</v>
      </c>
      <c r="H27" s="8">
        <v>246103922</v>
      </c>
      <c r="I27" s="8">
        <v>246634308</v>
      </c>
      <c r="J27" s="8">
        <v>740113889</v>
      </c>
      <c r="K27" s="8">
        <v>249436439</v>
      </c>
      <c r="L27" s="8">
        <v>247457501</v>
      </c>
      <c r="M27" s="8">
        <v>248107143</v>
      </c>
      <c r="N27" s="8">
        <v>745001083</v>
      </c>
      <c r="O27" s="8">
        <v>248658707</v>
      </c>
      <c r="P27" s="8">
        <v>250507640</v>
      </c>
      <c r="Q27" s="8">
        <v>249762360</v>
      </c>
      <c r="R27" s="8">
        <v>748928707</v>
      </c>
      <c r="S27" s="8"/>
      <c r="T27" s="8"/>
      <c r="U27" s="8"/>
      <c r="V27" s="8"/>
      <c r="W27" s="8">
        <v>2234043679</v>
      </c>
      <c r="X27" s="8">
        <v>2271350834</v>
      </c>
      <c r="Y27" s="8">
        <v>-37307155</v>
      </c>
      <c r="Z27" s="2">
        <v>-1.64</v>
      </c>
      <c r="AA27" s="6">
        <v>3097076395</v>
      </c>
    </row>
    <row r="28" spans="1:27" ht="13.5">
      <c r="A28" s="25" t="s">
        <v>52</v>
      </c>
      <c r="B28" s="24"/>
      <c r="C28" s="6">
        <v>788634577</v>
      </c>
      <c r="D28" s="6"/>
      <c r="E28" s="7">
        <v>790755887</v>
      </c>
      <c r="F28" s="8">
        <v>800815730</v>
      </c>
      <c r="G28" s="8">
        <v>63409957</v>
      </c>
      <c r="H28" s="8">
        <v>63669067</v>
      </c>
      <c r="I28" s="8">
        <v>63423805</v>
      </c>
      <c r="J28" s="8">
        <v>190502829</v>
      </c>
      <c r="K28" s="8">
        <v>63424732</v>
      </c>
      <c r="L28" s="8">
        <v>66138241</v>
      </c>
      <c r="M28" s="8">
        <v>63425625</v>
      </c>
      <c r="N28" s="8">
        <v>192988598</v>
      </c>
      <c r="O28" s="8">
        <v>63428822</v>
      </c>
      <c r="P28" s="8">
        <v>63452014</v>
      </c>
      <c r="Q28" s="8">
        <v>63420630</v>
      </c>
      <c r="R28" s="8">
        <v>190301466</v>
      </c>
      <c r="S28" s="8"/>
      <c r="T28" s="8"/>
      <c r="U28" s="8"/>
      <c r="V28" s="8"/>
      <c r="W28" s="8">
        <v>573792893</v>
      </c>
      <c r="X28" s="8">
        <v>578201168</v>
      </c>
      <c r="Y28" s="8">
        <v>-4408275</v>
      </c>
      <c r="Z28" s="2">
        <v>-0.76</v>
      </c>
      <c r="AA28" s="6">
        <v>800815730</v>
      </c>
    </row>
    <row r="29" spans="1:27" ht="13.5">
      <c r="A29" s="25" t="s">
        <v>53</v>
      </c>
      <c r="B29" s="24"/>
      <c r="C29" s="6">
        <v>8632303078</v>
      </c>
      <c r="D29" s="6"/>
      <c r="E29" s="7">
        <v>10092600972</v>
      </c>
      <c r="F29" s="8">
        <v>10069094112</v>
      </c>
      <c r="G29" s="8">
        <v>56649011</v>
      </c>
      <c r="H29" s="8">
        <v>1261427028</v>
      </c>
      <c r="I29" s="8">
        <v>1207722961</v>
      </c>
      <c r="J29" s="8">
        <v>2525799000</v>
      </c>
      <c r="K29" s="8">
        <v>716333881</v>
      </c>
      <c r="L29" s="8">
        <v>748048217</v>
      </c>
      <c r="M29" s="8">
        <v>727292206</v>
      </c>
      <c r="N29" s="8">
        <v>2191674304</v>
      </c>
      <c r="O29" s="8">
        <v>653285076</v>
      </c>
      <c r="P29" s="8">
        <v>735982753</v>
      </c>
      <c r="Q29" s="8">
        <v>685057821</v>
      </c>
      <c r="R29" s="8">
        <v>2074325650</v>
      </c>
      <c r="S29" s="8"/>
      <c r="T29" s="8"/>
      <c r="U29" s="8"/>
      <c r="V29" s="8"/>
      <c r="W29" s="8">
        <v>6791798954</v>
      </c>
      <c r="X29" s="8">
        <v>6777642736</v>
      </c>
      <c r="Y29" s="8">
        <v>14156218</v>
      </c>
      <c r="Z29" s="2">
        <v>0.21</v>
      </c>
      <c r="AA29" s="6">
        <v>10069094112</v>
      </c>
    </row>
    <row r="30" spans="1:27" ht="13.5">
      <c r="A30" s="25" t="s">
        <v>54</v>
      </c>
      <c r="B30" s="24"/>
      <c r="C30" s="6">
        <v>1360000735</v>
      </c>
      <c r="D30" s="6"/>
      <c r="E30" s="7">
        <v>1653642324</v>
      </c>
      <c r="F30" s="8">
        <v>1518815149</v>
      </c>
      <c r="G30" s="8">
        <v>52590096</v>
      </c>
      <c r="H30" s="8">
        <v>122643678</v>
      </c>
      <c r="I30" s="8">
        <v>106096750</v>
      </c>
      <c r="J30" s="8">
        <v>281330524</v>
      </c>
      <c r="K30" s="8">
        <v>149590808</v>
      </c>
      <c r="L30" s="8">
        <v>115706603</v>
      </c>
      <c r="M30" s="8">
        <v>132983996</v>
      </c>
      <c r="N30" s="8">
        <v>398281407</v>
      </c>
      <c r="O30" s="8">
        <v>111310618</v>
      </c>
      <c r="P30" s="8">
        <v>109446076</v>
      </c>
      <c r="Q30" s="8">
        <v>125763305</v>
      </c>
      <c r="R30" s="8">
        <v>346519999</v>
      </c>
      <c r="S30" s="8"/>
      <c r="T30" s="8"/>
      <c r="U30" s="8"/>
      <c r="V30" s="8"/>
      <c r="W30" s="8">
        <v>1026131930</v>
      </c>
      <c r="X30" s="8">
        <v>929001298</v>
      </c>
      <c r="Y30" s="8">
        <v>97130632</v>
      </c>
      <c r="Z30" s="2">
        <v>10.46</v>
      </c>
      <c r="AA30" s="6">
        <v>1518815149</v>
      </c>
    </row>
    <row r="31" spans="1:27" ht="13.5">
      <c r="A31" s="25" t="s">
        <v>55</v>
      </c>
      <c r="B31" s="24"/>
      <c r="C31" s="6">
        <v>6092863903</v>
      </c>
      <c r="D31" s="6"/>
      <c r="E31" s="7">
        <v>7273811206</v>
      </c>
      <c r="F31" s="8">
        <v>7408525254</v>
      </c>
      <c r="G31" s="8">
        <v>96420172</v>
      </c>
      <c r="H31" s="8">
        <v>358396776</v>
      </c>
      <c r="I31" s="8">
        <v>515761802</v>
      </c>
      <c r="J31" s="8">
        <v>970578750</v>
      </c>
      <c r="K31" s="8">
        <v>548243258</v>
      </c>
      <c r="L31" s="8">
        <v>575433517</v>
      </c>
      <c r="M31" s="8">
        <v>622263566</v>
      </c>
      <c r="N31" s="8">
        <v>1745940341</v>
      </c>
      <c r="O31" s="8">
        <v>447194215</v>
      </c>
      <c r="P31" s="8">
        <v>588976028</v>
      </c>
      <c r="Q31" s="8">
        <v>689238301</v>
      </c>
      <c r="R31" s="8">
        <v>1725408544</v>
      </c>
      <c r="S31" s="8"/>
      <c r="T31" s="8"/>
      <c r="U31" s="8"/>
      <c r="V31" s="8"/>
      <c r="W31" s="8">
        <v>4441927635</v>
      </c>
      <c r="X31" s="8">
        <v>4587385061</v>
      </c>
      <c r="Y31" s="8">
        <v>-145457426</v>
      </c>
      <c r="Z31" s="2">
        <v>-3.17</v>
      </c>
      <c r="AA31" s="6">
        <v>7408525254</v>
      </c>
    </row>
    <row r="32" spans="1:27" ht="13.5">
      <c r="A32" s="25" t="s">
        <v>43</v>
      </c>
      <c r="B32" s="24"/>
      <c r="C32" s="6">
        <v>336816381</v>
      </c>
      <c r="D32" s="6"/>
      <c r="E32" s="7">
        <v>374859553</v>
      </c>
      <c r="F32" s="8">
        <v>496019979</v>
      </c>
      <c r="G32" s="8">
        <v>3283593</v>
      </c>
      <c r="H32" s="8">
        <v>25255757</v>
      </c>
      <c r="I32" s="8">
        <v>68052202</v>
      </c>
      <c r="J32" s="8">
        <v>96591552</v>
      </c>
      <c r="K32" s="8">
        <v>45845280</v>
      </c>
      <c r="L32" s="8">
        <v>20695605</v>
      </c>
      <c r="M32" s="8">
        <v>21251340</v>
      </c>
      <c r="N32" s="8">
        <v>87792225</v>
      </c>
      <c r="O32" s="8">
        <v>20393958</v>
      </c>
      <c r="P32" s="8">
        <v>18540665</v>
      </c>
      <c r="Q32" s="8">
        <v>31731232</v>
      </c>
      <c r="R32" s="8">
        <v>70665855</v>
      </c>
      <c r="S32" s="8"/>
      <c r="T32" s="8"/>
      <c r="U32" s="8"/>
      <c r="V32" s="8"/>
      <c r="W32" s="8">
        <v>255049632</v>
      </c>
      <c r="X32" s="8">
        <v>302479868</v>
      </c>
      <c r="Y32" s="8">
        <v>-47430236</v>
      </c>
      <c r="Z32" s="2">
        <v>-15.68</v>
      </c>
      <c r="AA32" s="6">
        <v>496019979</v>
      </c>
    </row>
    <row r="33" spans="1:27" ht="13.5">
      <c r="A33" s="25" t="s">
        <v>56</v>
      </c>
      <c r="B33" s="24"/>
      <c r="C33" s="6">
        <v>1876035389</v>
      </c>
      <c r="D33" s="6"/>
      <c r="E33" s="7">
        <v>2415786885</v>
      </c>
      <c r="F33" s="8">
        <v>2354417558</v>
      </c>
      <c r="G33" s="8">
        <v>137113926</v>
      </c>
      <c r="H33" s="8">
        <v>214133771</v>
      </c>
      <c r="I33" s="8">
        <v>162534320</v>
      </c>
      <c r="J33" s="8">
        <v>513782017</v>
      </c>
      <c r="K33" s="8">
        <v>176734547</v>
      </c>
      <c r="L33" s="8">
        <v>162790072</v>
      </c>
      <c r="M33" s="8">
        <v>122420186</v>
      </c>
      <c r="N33" s="8">
        <v>461944805</v>
      </c>
      <c r="O33" s="8">
        <v>163558142</v>
      </c>
      <c r="P33" s="8">
        <v>160988085</v>
      </c>
      <c r="Q33" s="8">
        <v>161051418</v>
      </c>
      <c r="R33" s="8">
        <v>485597645</v>
      </c>
      <c r="S33" s="8"/>
      <c r="T33" s="8"/>
      <c r="U33" s="8"/>
      <c r="V33" s="8"/>
      <c r="W33" s="8">
        <v>1461324467</v>
      </c>
      <c r="X33" s="8">
        <v>1633182593</v>
      </c>
      <c r="Y33" s="8">
        <v>-171858126</v>
      </c>
      <c r="Z33" s="2">
        <v>-10.52</v>
      </c>
      <c r="AA33" s="6">
        <v>2354417558</v>
      </c>
    </row>
    <row r="34" spans="1:27" ht="13.5">
      <c r="A34" s="23" t="s">
        <v>57</v>
      </c>
      <c r="B34" s="29"/>
      <c r="C34" s="6">
        <v>33073346</v>
      </c>
      <c r="D34" s="6"/>
      <c r="E34" s="7">
        <v>2013096</v>
      </c>
      <c r="F34" s="8">
        <v>2116697</v>
      </c>
      <c r="G34" s="8">
        <v>-371</v>
      </c>
      <c r="H34" s="8">
        <v>332160</v>
      </c>
      <c r="I34" s="8">
        <v>5291552</v>
      </c>
      <c r="J34" s="8">
        <v>5623341</v>
      </c>
      <c r="K34" s="8">
        <v>1725688</v>
      </c>
      <c r="L34" s="8">
        <v>1510012</v>
      </c>
      <c r="M34" s="8">
        <v>77479</v>
      </c>
      <c r="N34" s="8">
        <v>3313179</v>
      </c>
      <c r="O34" s="8">
        <v>403007</v>
      </c>
      <c r="P34" s="8">
        <v>3616132</v>
      </c>
      <c r="Q34" s="8">
        <v>670654</v>
      </c>
      <c r="R34" s="8">
        <v>4689793</v>
      </c>
      <c r="S34" s="8"/>
      <c r="T34" s="8"/>
      <c r="U34" s="8"/>
      <c r="V34" s="8"/>
      <c r="W34" s="8">
        <v>13626313</v>
      </c>
      <c r="X34" s="8">
        <v>1720421</v>
      </c>
      <c r="Y34" s="8">
        <v>11905892</v>
      </c>
      <c r="Z34" s="2">
        <v>692.03</v>
      </c>
      <c r="AA34" s="6">
        <v>2116697</v>
      </c>
    </row>
    <row r="35" spans="1:27" ht="12.75">
      <c r="A35" s="40" t="s">
        <v>58</v>
      </c>
      <c r="B35" s="32"/>
      <c r="C35" s="33">
        <f aca="true" t="shared" si="1" ref="C35:Y35">SUM(C24:C34)</f>
        <v>36164337676</v>
      </c>
      <c r="D35" s="33">
        <f>SUM(D24:D34)</f>
        <v>0</v>
      </c>
      <c r="E35" s="34">
        <f t="shared" si="1"/>
        <v>42099243560</v>
      </c>
      <c r="F35" s="35">
        <f t="shared" si="1"/>
        <v>42251210553</v>
      </c>
      <c r="G35" s="35">
        <f t="shared" si="1"/>
        <v>1776129495</v>
      </c>
      <c r="H35" s="35">
        <f t="shared" si="1"/>
        <v>3468400895</v>
      </c>
      <c r="I35" s="35">
        <f t="shared" si="1"/>
        <v>3590173438</v>
      </c>
      <c r="J35" s="35">
        <f t="shared" si="1"/>
        <v>8834703828</v>
      </c>
      <c r="K35" s="35">
        <f t="shared" si="1"/>
        <v>3164199965</v>
      </c>
      <c r="L35" s="35">
        <f t="shared" si="1"/>
        <v>3717412944</v>
      </c>
      <c r="M35" s="35">
        <f t="shared" si="1"/>
        <v>3187258569</v>
      </c>
      <c r="N35" s="35">
        <f t="shared" si="1"/>
        <v>10068871478</v>
      </c>
      <c r="O35" s="35">
        <f t="shared" si="1"/>
        <v>2869549008</v>
      </c>
      <c r="P35" s="35">
        <f t="shared" si="1"/>
        <v>3206054526</v>
      </c>
      <c r="Q35" s="35">
        <f t="shared" si="1"/>
        <v>3274777790</v>
      </c>
      <c r="R35" s="35">
        <f t="shared" si="1"/>
        <v>9350381324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28253956630</v>
      </c>
      <c r="X35" s="35">
        <f t="shared" si="1"/>
        <v>29091737621</v>
      </c>
      <c r="Y35" s="35">
        <f t="shared" si="1"/>
        <v>-837780991</v>
      </c>
      <c r="Z35" s="36">
        <f>+IF(X35&lt;&gt;0,+(Y35/X35)*100,0)</f>
        <v>-2.8797901380605193</v>
      </c>
      <c r="AA35" s="33">
        <f>SUM(AA24:AA34)</f>
        <v>42251210553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4111209879</v>
      </c>
      <c r="D37" s="46">
        <f>+D21-D35</f>
        <v>0</v>
      </c>
      <c r="E37" s="47">
        <f t="shared" si="2"/>
        <v>-1004701166</v>
      </c>
      <c r="F37" s="48">
        <f t="shared" si="2"/>
        <v>-407312068</v>
      </c>
      <c r="G37" s="48">
        <f t="shared" si="2"/>
        <v>2280914076</v>
      </c>
      <c r="H37" s="48">
        <f t="shared" si="2"/>
        <v>664831996</v>
      </c>
      <c r="I37" s="48">
        <f t="shared" si="2"/>
        <v>-507831004</v>
      </c>
      <c r="J37" s="48">
        <f t="shared" si="2"/>
        <v>2437915068</v>
      </c>
      <c r="K37" s="48">
        <f t="shared" si="2"/>
        <v>21153986</v>
      </c>
      <c r="L37" s="48">
        <f t="shared" si="2"/>
        <v>-611605902</v>
      </c>
      <c r="M37" s="48">
        <f t="shared" si="2"/>
        <v>1513510550</v>
      </c>
      <c r="N37" s="48">
        <f t="shared" si="2"/>
        <v>923058634</v>
      </c>
      <c r="O37" s="48">
        <f t="shared" si="2"/>
        <v>397454270</v>
      </c>
      <c r="P37" s="48">
        <f t="shared" si="2"/>
        <v>-155907176</v>
      </c>
      <c r="Q37" s="48">
        <f t="shared" si="2"/>
        <v>1455510881</v>
      </c>
      <c r="R37" s="48">
        <f t="shared" si="2"/>
        <v>1697057975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5058031677</v>
      </c>
      <c r="X37" s="48">
        <f>IF(F21=F35,0,X21-X35)</f>
        <v>3417010784</v>
      </c>
      <c r="Y37" s="48">
        <f t="shared" si="2"/>
        <v>1641020893</v>
      </c>
      <c r="Z37" s="49">
        <f>+IF(X37&lt;&gt;0,+(Y37/X37)*100,0)</f>
        <v>48.02504284399706</v>
      </c>
      <c r="AA37" s="46">
        <f>+AA21-AA35</f>
        <v>-407312068</v>
      </c>
    </row>
    <row r="38" spans="1:27" ht="22.5" customHeight="1">
      <c r="A38" s="50" t="s">
        <v>60</v>
      </c>
      <c r="B38" s="29"/>
      <c r="C38" s="6">
        <v>2078059827</v>
      </c>
      <c r="D38" s="6"/>
      <c r="E38" s="7">
        <v>2211385423</v>
      </c>
      <c r="F38" s="8">
        <v>2556220583</v>
      </c>
      <c r="G38" s="8">
        <v>-4587885</v>
      </c>
      <c r="H38" s="8">
        <v>63356651</v>
      </c>
      <c r="I38" s="8">
        <v>64564176</v>
      </c>
      <c r="J38" s="8">
        <v>123332942</v>
      </c>
      <c r="K38" s="8">
        <v>149820030</v>
      </c>
      <c r="L38" s="8">
        <v>107471730</v>
      </c>
      <c r="M38" s="8">
        <v>220046746</v>
      </c>
      <c r="N38" s="8">
        <v>477338506</v>
      </c>
      <c r="O38" s="8">
        <v>264122489</v>
      </c>
      <c r="P38" s="8">
        <v>164194251</v>
      </c>
      <c r="Q38" s="8">
        <v>214737403</v>
      </c>
      <c r="R38" s="8">
        <v>643054143</v>
      </c>
      <c r="S38" s="8"/>
      <c r="T38" s="8"/>
      <c r="U38" s="8"/>
      <c r="V38" s="8"/>
      <c r="W38" s="8">
        <v>1243725591</v>
      </c>
      <c r="X38" s="8">
        <v>1041955947</v>
      </c>
      <c r="Y38" s="8">
        <v>201769644</v>
      </c>
      <c r="Z38" s="2">
        <v>19.36</v>
      </c>
      <c r="AA38" s="6">
        <v>2556220583</v>
      </c>
    </row>
    <row r="39" spans="1:27" ht="57" customHeight="1">
      <c r="A39" s="50" t="s">
        <v>61</v>
      </c>
      <c r="B39" s="29"/>
      <c r="C39" s="28">
        <v>222895336</v>
      </c>
      <c r="D39" s="28"/>
      <c r="E39" s="7">
        <v>167615765</v>
      </c>
      <c r="F39" s="26">
        <v>176247810</v>
      </c>
      <c r="G39" s="26">
        <v>3653466</v>
      </c>
      <c r="H39" s="26">
        <v>20697847</v>
      </c>
      <c r="I39" s="26">
        <v>20452659</v>
      </c>
      <c r="J39" s="26">
        <v>44803972</v>
      </c>
      <c r="K39" s="26">
        <v>29238470</v>
      </c>
      <c r="L39" s="26">
        <v>25205759</v>
      </c>
      <c r="M39" s="26">
        <v>5956088</v>
      </c>
      <c r="N39" s="26">
        <v>60400317</v>
      </c>
      <c r="O39" s="26">
        <v>10063649</v>
      </c>
      <c r="P39" s="26">
        <v>11437540</v>
      </c>
      <c r="Q39" s="26">
        <v>14281564</v>
      </c>
      <c r="R39" s="26">
        <v>35782753</v>
      </c>
      <c r="S39" s="26"/>
      <c r="T39" s="26"/>
      <c r="U39" s="26"/>
      <c r="V39" s="26"/>
      <c r="W39" s="26">
        <v>140987042</v>
      </c>
      <c r="X39" s="26">
        <v>120883750</v>
      </c>
      <c r="Y39" s="26">
        <v>20103292</v>
      </c>
      <c r="Z39" s="27">
        <v>16.63</v>
      </c>
      <c r="AA39" s="28">
        <v>176247810</v>
      </c>
    </row>
    <row r="40" spans="1:27" ht="13.5">
      <c r="A40" s="23" t="s">
        <v>62</v>
      </c>
      <c r="B40" s="29"/>
      <c r="C40" s="51">
        <v>2860153</v>
      </c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6415025195</v>
      </c>
      <c r="D41" s="56">
        <f>SUM(D37:D40)</f>
        <v>0</v>
      </c>
      <c r="E41" s="57">
        <f t="shared" si="3"/>
        <v>1374300022</v>
      </c>
      <c r="F41" s="58">
        <f t="shared" si="3"/>
        <v>2325156325</v>
      </c>
      <c r="G41" s="58">
        <f t="shared" si="3"/>
        <v>2279979657</v>
      </c>
      <c r="H41" s="58">
        <f t="shared" si="3"/>
        <v>748886494</v>
      </c>
      <c r="I41" s="58">
        <f t="shared" si="3"/>
        <v>-422814169</v>
      </c>
      <c r="J41" s="58">
        <f t="shared" si="3"/>
        <v>2606051982</v>
      </c>
      <c r="K41" s="58">
        <f t="shared" si="3"/>
        <v>200212486</v>
      </c>
      <c r="L41" s="58">
        <f t="shared" si="3"/>
        <v>-478928413</v>
      </c>
      <c r="M41" s="58">
        <f t="shared" si="3"/>
        <v>1739513384</v>
      </c>
      <c r="N41" s="58">
        <f t="shared" si="3"/>
        <v>1460797457</v>
      </c>
      <c r="O41" s="58">
        <f t="shared" si="3"/>
        <v>671640408</v>
      </c>
      <c r="P41" s="58">
        <f t="shared" si="3"/>
        <v>19724615</v>
      </c>
      <c r="Q41" s="58">
        <f t="shared" si="3"/>
        <v>1684529848</v>
      </c>
      <c r="R41" s="58">
        <f t="shared" si="3"/>
        <v>2375894871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6442744310</v>
      </c>
      <c r="X41" s="58">
        <f t="shared" si="3"/>
        <v>4579850481</v>
      </c>
      <c r="Y41" s="58">
        <f t="shared" si="3"/>
        <v>1862893829</v>
      </c>
      <c r="Z41" s="59">
        <f>+IF(X41&lt;&gt;0,+(Y41/X41)*100,0)</f>
        <v>40.675865658243964</v>
      </c>
      <c r="AA41" s="56">
        <f>SUM(AA37:AA40)</f>
        <v>2325156325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6415025195</v>
      </c>
      <c r="D43" s="64">
        <f>+D41-D42</f>
        <v>0</v>
      </c>
      <c r="E43" s="65">
        <f t="shared" si="4"/>
        <v>1374300022</v>
      </c>
      <c r="F43" s="66">
        <f t="shared" si="4"/>
        <v>2325156325</v>
      </c>
      <c r="G43" s="66">
        <f t="shared" si="4"/>
        <v>2279979657</v>
      </c>
      <c r="H43" s="66">
        <f t="shared" si="4"/>
        <v>748886494</v>
      </c>
      <c r="I43" s="66">
        <f t="shared" si="4"/>
        <v>-422814169</v>
      </c>
      <c r="J43" s="66">
        <f t="shared" si="4"/>
        <v>2606051982</v>
      </c>
      <c r="K43" s="66">
        <f t="shared" si="4"/>
        <v>200212486</v>
      </c>
      <c r="L43" s="66">
        <f t="shared" si="4"/>
        <v>-478928413</v>
      </c>
      <c r="M43" s="66">
        <f t="shared" si="4"/>
        <v>1739513384</v>
      </c>
      <c r="N43" s="66">
        <f t="shared" si="4"/>
        <v>1460797457</v>
      </c>
      <c r="O43" s="66">
        <f t="shared" si="4"/>
        <v>671640408</v>
      </c>
      <c r="P43" s="66">
        <f t="shared" si="4"/>
        <v>19724615</v>
      </c>
      <c r="Q43" s="66">
        <f t="shared" si="4"/>
        <v>1684529848</v>
      </c>
      <c r="R43" s="66">
        <f t="shared" si="4"/>
        <v>2375894871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6442744310</v>
      </c>
      <c r="X43" s="66">
        <f t="shared" si="4"/>
        <v>4579850481</v>
      </c>
      <c r="Y43" s="66">
        <f t="shared" si="4"/>
        <v>1862893829</v>
      </c>
      <c r="Z43" s="67">
        <f>+IF(X43&lt;&gt;0,+(Y43/X43)*100,0)</f>
        <v>40.675865658243964</v>
      </c>
      <c r="AA43" s="64">
        <f>+AA41-AA42</f>
        <v>2325156325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6415025195</v>
      </c>
      <c r="D45" s="56">
        <f>SUM(D43:D44)</f>
        <v>0</v>
      </c>
      <c r="E45" s="57">
        <f t="shared" si="5"/>
        <v>1374300022</v>
      </c>
      <c r="F45" s="58">
        <f t="shared" si="5"/>
        <v>2325156325</v>
      </c>
      <c r="G45" s="58">
        <f t="shared" si="5"/>
        <v>2279979657</v>
      </c>
      <c r="H45" s="58">
        <f t="shared" si="5"/>
        <v>748886494</v>
      </c>
      <c r="I45" s="58">
        <f t="shared" si="5"/>
        <v>-422814169</v>
      </c>
      <c r="J45" s="58">
        <f t="shared" si="5"/>
        <v>2606051982</v>
      </c>
      <c r="K45" s="58">
        <f t="shared" si="5"/>
        <v>200212486</v>
      </c>
      <c r="L45" s="58">
        <f t="shared" si="5"/>
        <v>-478928413</v>
      </c>
      <c r="M45" s="58">
        <f t="shared" si="5"/>
        <v>1739513384</v>
      </c>
      <c r="N45" s="58">
        <f t="shared" si="5"/>
        <v>1460797457</v>
      </c>
      <c r="O45" s="58">
        <f t="shared" si="5"/>
        <v>671640408</v>
      </c>
      <c r="P45" s="58">
        <f t="shared" si="5"/>
        <v>19724615</v>
      </c>
      <c r="Q45" s="58">
        <f t="shared" si="5"/>
        <v>1684529848</v>
      </c>
      <c r="R45" s="58">
        <f t="shared" si="5"/>
        <v>2375894871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6442744310</v>
      </c>
      <c r="X45" s="58">
        <f t="shared" si="5"/>
        <v>4579850481</v>
      </c>
      <c r="Y45" s="58">
        <f t="shared" si="5"/>
        <v>1862893829</v>
      </c>
      <c r="Z45" s="59">
        <f>+IF(X45&lt;&gt;0,+(Y45/X45)*100,0)</f>
        <v>40.675865658243964</v>
      </c>
      <c r="AA45" s="56">
        <f>SUM(AA43:AA44)</f>
        <v>2325156325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6415025195</v>
      </c>
      <c r="D47" s="71">
        <f>SUM(D45:D46)</f>
        <v>0</v>
      </c>
      <c r="E47" s="72">
        <f t="shared" si="6"/>
        <v>1374300022</v>
      </c>
      <c r="F47" s="73">
        <f t="shared" si="6"/>
        <v>2325156325</v>
      </c>
      <c r="G47" s="73">
        <f t="shared" si="6"/>
        <v>2279979657</v>
      </c>
      <c r="H47" s="74">
        <f t="shared" si="6"/>
        <v>748886494</v>
      </c>
      <c r="I47" s="74">
        <f t="shared" si="6"/>
        <v>-422814169</v>
      </c>
      <c r="J47" s="74">
        <f t="shared" si="6"/>
        <v>2606051982</v>
      </c>
      <c r="K47" s="74">
        <f t="shared" si="6"/>
        <v>200212486</v>
      </c>
      <c r="L47" s="74">
        <f t="shared" si="6"/>
        <v>-478928413</v>
      </c>
      <c r="M47" s="73">
        <f t="shared" si="6"/>
        <v>1739513384</v>
      </c>
      <c r="N47" s="73">
        <f t="shared" si="6"/>
        <v>1460797457</v>
      </c>
      <c r="O47" s="74">
        <f t="shared" si="6"/>
        <v>671640408</v>
      </c>
      <c r="P47" s="74">
        <f t="shared" si="6"/>
        <v>19724615</v>
      </c>
      <c r="Q47" s="74">
        <f t="shared" si="6"/>
        <v>1684529848</v>
      </c>
      <c r="R47" s="74">
        <f t="shared" si="6"/>
        <v>2375894871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6442744310</v>
      </c>
      <c r="X47" s="74">
        <f t="shared" si="6"/>
        <v>4579850481</v>
      </c>
      <c r="Y47" s="74">
        <f t="shared" si="6"/>
        <v>1862893829</v>
      </c>
      <c r="Z47" s="75">
        <f>+IF(X47&lt;&gt;0,+(Y47/X47)*100,0)</f>
        <v>40.675865658243964</v>
      </c>
      <c r="AA47" s="76">
        <f>SUM(AA45:AA46)</f>
        <v>2325156325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87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100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15549080</v>
      </c>
      <c r="D5" s="6"/>
      <c r="E5" s="7">
        <v>17116990</v>
      </c>
      <c r="F5" s="8">
        <v>17116990</v>
      </c>
      <c r="G5" s="8">
        <v>5444798</v>
      </c>
      <c r="H5" s="8"/>
      <c r="I5" s="8">
        <v>998112</v>
      </c>
      <c r="J5" s="8">
        <v>6442910</v>
      </c>
      <c r="K5" s="8">
        <v>989573</v>
      </c>
      <c r="L5" s="8">
        <v>997579</v>
      </c>
      <c r="M5" s="8">
        <v>998496</v>
      </c>
      <c r="N5" s="8">
        <v>2985648</v>
      </c>
      <c r="O5" s="8">
        <v>1037280</v>
      </c>
      <c r="P5" s="8">
        <v>43332</v>
      </c>
      <c r="Q5" s="8">
        <v>1101410</v>
      </c>
      <c r="R5" s="8">
        <v>2182022</v>
      </c>
      <c r="S5" s="8"/>
      <c r="T5" s="8"/>
      <c r="U5" s="8"/>
      <c r="V5" s="8"/>
      <c r="W5" s="8">
        <v>11610580</v>
      </c>
      <c r="X5" s="8">
        <v>12837735</v>
      </c>
      <c r="Y5" s="8">
        <v>-1227155</v>
      </c>
      <c r="Z5" s="2">
        <v>-9.56</v>
      </c>
      <c r="AA5" s="6">
        <v>17116990</v>
      </c>
    </row>
    <row r="6" spans="1:27" ht="13.5">
      <c r="A6" s="23" t="s">
        <v>32</v>
      </c>
      <c r="B6" s="24"/>
      <c r="C6" s="6">
        <v>44924234</v>
      </c>
      <c r="D6" s="6"/>
      <c r="E6" s="7">
        <v>59572930</v>
      </c>
      <c r="F6" s="8">
        <v>60969840</v>
      </c>
      <c r="G6" s="8">
        <v>4536788</v>
      </c>
      <c r="H6" s="8">
        <v>1275104</v>
      </c>
      <c r="I6" s="8">
        <v>4787968</v>
      </c>
      <c r="J6" s="8">
        <v>10599860</v>
      </c>
      <c r="K6" s="8">
        <v>4101721</v>
      </c>
      <c r="L6" s="8">
        <v>4210863</v>
      </c>
      <c r="M6" s="8">
        <v>4279603</v>
      </c>
      <c r="N6" s="8">
        <v>12592187</v>
      </c>
      <c r="O6" s="8">
        <v>4241010</v>
      </c>
      <c r="P6" s="8">
        <v>3616186</v>
      </c>
      <c r="Q6" s="8">
        <v>4507863</v>
      </c>
      <c r="R6" s="8">
        <v>12365059</v>
      </c>
      <c r="S6" s="8"/>
      <c r="T6" s="8"/>
      <c r="U6" s="8"/>
      <c r="V6" s="8"/>
      <c r="W6" s="8">
        <v>35557106</v>
      </c>
      <c r="X6" s="8">
        <v>45727344</v>
      </c>
      <c r="Y6" s="8">
        <v>-10170238</v>
      </c>
      <c r="Z6" s="2">
        <v>-22.24</v>
      </c>
      <c r="AA6" s="6">
        <v>60969840</v>
      </c>
    </row>
    <row r="7" spans="1:27" ht="13.5">
      <c r="A7" s="25" t="s">
        <v>33</v>
      </c>
      <c r="B7" s="24"/>
      <c r="C7" s="6">
        <v>12772963</v>
      </c>
      <c r="D7" s="6"/>
      <c r="E7" s="7">
        <v>16920460</v>
      </c>
      <c r="F7" s="8">
        <v>16920460</v>
      </c>
      <c r="G7" s="8">
        <v>1095135</v>
      </c>
      <c r="H7" s="8">
        <v>4572</v>
      </c>
      <c r="I7" s="8">
        <v>1310152</v>
      </c>
      <c r="J7" s="8">
        <v>2409859</v>
      </c>
      <c r="K7" s="8">
        <v>1208125</v>
      </c>
      <c r="L7" s="8">
        <v>1456413</v>
      </c>
      <c r="M7" s="8">
        <v>1488332</v>
      </c>
      <c r="N7" s="8">
        <v>4152870</v>
      </c>
      <c r="O7" s="8">
        <v>2645626</v>
      </c>
      <c r="P7" s="8">
        <v>692060</v>
      </c>
      <c r="Q7" s="8">
        <v>2555896</v>
      </c>
      <c r="R7" s="8">
        <v>5893582</v>
      </c>
      <c r="S7" s="8"/>
      <c r="T7" s="8"/>
      <c r="U7" s="8"/>
      <c r="V7" s="8"/>
      <c r="W7" s="8">
        <v>12456311</v>
      </c>
      <c r="X7" s="8">
        <v>12690333</v>
      </c>
      <c r="Y7" s="8">
        <v>-234022</v>
      </c>
      <c r="Z7" s="2">
        <v>-1.84</v>
      </c>
      <c r="AA7" s="6">
        <v>16920460</v>
      </c>
    </row>
    <row r="8" spans="1:27" ht="13.5">
      <c r="A8" s="25" t="s">
        <v>34</v>
      </c>
      <c r="B8" s="24"/>
      <c r="C8" s="6">
        <v>6174047</v>
      </c>
      <c r="D8" s="6"/>
      <c r="E8" s="7">
        <v>6271120</v>
      </c>
      <c r="F8" s="8">
        <v>6271120</v>
      </c>
      <c r="G8" s="8">
        <v>51187</v>
      </c>
      <c r="H8" s="8">
        <v>20048</v>
      </c>
      <c r="I8" s="8">
        <v>596063</v>
      </c>
      <c r="J8" s="8">
        <v>667298</v>
      </c>
      <c r="K8" s="8">
        <v>590718</v>
      </c>
      <c r="L8" s="8">
        <v>576576</v>
      </c>
      <c r="M8" s="8">
        <v>595925</v>
      </c>
      <c r="N8" s="8">
        <v>1763219</v>
      </c>
      <c r="O8" s="8">
        <v>574864</v>
      </c>
      <c r="P8" s="8">
        <v>51099</v>
      </c>
      <c r="Q8" s="8">
        <v>572476</v>
      </c>
      <c r="R8" s="8">
        <v>1198439</v>
      </c>
      <c r="S8" s="8"/>
      <c r="T8" s="8"/>
      <c r="U8" s="8"/>
      <c r="V8" s="8"/>
      <c r="W8" s="8">
        <v>3628956</v>
      </c>
      <c r="X8" s="8">
        <v>4703337</v>
      </c>
      <c r="Y8" s="8">
        <v>-1074381</v>
      </c>
      <c r="Z8" s="2">
        <v>-22.84</v>
      </c>
      <c r="AA8" s="6">
        <v>6271120</v>
      </c>
    </row>
    <row r="9" spans="1:27" ht="13.5">
      <c r="A9" s="25" t="s">
        <v>35</v>
      </c>
      <c r="B9" s="24"/>
      <c r="C9" s="6">
        <v>5801162</v>
      </c>
      <c r="D9" s="6"/>
      <c r="E9" s="7">
        <v>6193320</v>
      </c>
      <c r="F9" s="8">
        <v>6263480</v>
      </c>
      <c r="G9" s="8">
        <v>14282</v>
      </c>
      <c r="H9" s="8">
        <v>-1287</v>
      </c>
      <c r="I9" s="8">
        <v>578350</v>
      </c>
      <c r="J9" s="8">
        <v>591345</v>
      </c>
      <c r="K9" s="8">
        <v>560593</v>
      </c>
      <c r="L9" s="8">
        <v>554479</v>
      </c>
      <c r="M9" s="8">
        <v>556990</v>
      </c>
      <c r="N9" s="8">
        <v>1672062</v>
      </c>
      <c r="O9" s="8">
        <v>556449</v>
      </c>
      <c r="P9" s="8">
        <v>6498</v>
      </c>
      <c r="Q9" s="8">
        <v>552018</v>
      </c>
      <c r="R9" s="8">
        <v>1114965</v>
      </c>
      <c r="S9" s="8"/>
      <c r="T9" s="8"/>
      <c r="U9" s="8"/>
      <c r="V9" s="8"/>
      <c r="W9" s="8">
        <v>3378372</v>
      </c>
      <c r="X9" s="8">
        <v>4697604</v>
      </c>
      <c r="Y9" s="8">
        <v>-1319232</v>
      </c>
      <c r="Z9" s="2">
        <v>-28.08</v>
      </c>
      <c r="AA9" s="6">
        <v>6263480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533058</v>
      </c>
      <c r="D11" s="6"/>
      <c r="E11" s="7">
        <v>956250</v>
      </c>
      <c r="F11" s="8">
        <v>880700</v>
      </c>
      <c r="G11" s="8">
        <v>3064</v>
      </c>
      <c r="H11" s="8">
        <v>2155</v>
      </c>
      <c r="I11" s="8">
        <v>42984</v>
      </c>
      <c r="J11" s="8">
        <v>48203</v>
      </c>
      <c r="K11" s="8">
        <v>52123</v>
      </c>
      <c r="L11" s="8">
        <v>45725</v>
      </c>
      <c r="M11" s="8">
        <v>40609</v>
      </c>
      <c r="N11" s="8">
        <v>138457</v>
      </c>
      <c r="O11" s="8">
        <v>42599</v>
      </c>
      <c r="P11" s="8">
        <v>1642</v>
      </c>
      <c r="Q11" s="8">
        <v>41376</v>
      </c>
      <c r="R11" s="8">
        <v>85617</v>
      </c>
      <c r="S11" s="8"/>
      <c r="T11" s="8"/>
      <c r="U11" s="8"/>
      <c r="V11" s="8"/>
      <c r="W11" s="8">
        <v>272277</v>
      </c>
      <c r="X11" s="8">
        <v>660510</v>
      </c>
      <c r="Y11" s="8">
        <v>-388233</v>
      </c>
      <c r="Z11" s="2">
        <v>-58.78</v>
      </c>
      <c r="AA11" s="6">
        <v>880700</v>
      </c>
    </row>
    <row r="12" spans="1:27" ht="13.5">
      <c r="A12" s="25" t="s">
        <v>37</v>
      </c>
      <c r="B12" s="29"/>
      <c r="C12" s="6">
        <v>668797</v>
      </c>
      <c r="D12" s="6"/>
      <c r="E12" s="7">
        <v>526000</v>
      </c>
      <c r="F12" s="8">
        <v>777820</v>
      </c>
      <c r="G12" s="8">
        <v>112162</v>
      </c>
      <c r="H12" s="8">
        <v>82290</v>
      </c>
      <c r="I12" s="8">
        <v>82103</v>
      </c>
      <c r="J12" s="8">
        <v>276555</v>
      </c>
      <c r="K12" s="8">
        <v>82072</v>
      </c>
      <c r="L12" s="8">
        <v>59290</v>
      </c>
      <c r="M12" s="8">
        <v>92089</v>
      </c>
      <c r="N12" s="8">
        <v>233451</v>
      </c>
      <c r="O12" s="8"/>
      <c r="P12" s="8">
        <v>92718</v>
      </c>
      <c r="Q12" s="8">
        <v>118318</v>
      </c>
      <c r="R12" s="8">
        <v>211036</v>
      </c>
      <c r="S12" s="8"/>
      <c r="T12" s="8"/>
      <c r="U12" s="8"/>
      <c r="V12" s="8"/>
      <c r="W12" s="8">
        <v>721042</v>
      </c>
      <c r="X12" s="8">
        <v>583362</v>
      </c>
      <c r="Y12" s="8">
        <v>137680</v>
      </c>
      <c r="Z12" s="2">
        <v>23.6</v>
      </c>
      <c r="AA12" s="6">
        <v>777820</v>
      </c>
    </row>
    <row r="13" spans="1:27" ht="13.5">
      <c r="A13" s="23" t="s">
        <v>38</v>
      </c>
      <c r="B13" s="29"/>
      <c r="C13" s="6">
        <v>49070</v>
      </c>
      <c r="D13" s="6"/>
      <c r="E13" s="7">
        <v>5621520</v>
      </c>
      <c r="F13" s="8">
        <v>5621520</v>
      </c>
      <c r="G13" s="8">
        <v>1908</v>
      </c>
      <c r="H13" s="8"/>
      <c r="I13" s="8"/>
      <c r="J13" s="8">
        <v>1908</v>
      </c>
      <c r="K13" s="8">
        <v>2015</v>
      </c>
      <c r="L13" s="8">
        <v>1973</v>
      </c>
      <c r="M13" s="8">
        <v>2059</v>
      </c>
      <c r="N13" s="8">
        <v>6047</v>
      </c>
      <c r="O13" s="8">
        <v>1780</v>
      </c>
      <c r="P13" s="8"/>
      <c r="Q13" s="8">
        <v>1656</v>
      </c>
      <c r="R13" s="8">
        <v>3436</v>
      </c>
      <c r="S13" s="8"/>
      <c r="T13" s="8"/>
      <c r="U13" s="8"/>
      <c r="V13" s="8"/>
      <c r="W13" s="8">
        <v>11391</v>
      </c>
      <c r="X13" s="8">
        <v>4216122</v>
      </c>
      <c r="Y13" s="8">
        <v>-4204731</v>
      </c>
      <c r="Z13" s="2">
        <v>-99.73</v>
      </c>
      <c r="AA13" s="6">
        <v>5621520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15314140</v>
      </c>
      <c r="D15" s="6"/>
      <c r="E15" s="7">
        <v>8928170</v>
      </c>
      <c r="F15" s="8">
        <v>7369600</v>
      </c>
      <c r="G15" s="8">
        <v>512695</v>
      </c>
      <c r="H15" s="8">
        <v>141801</v>
      </c>
      <c r="I15" s="8">
        <v>-121840</v>
      </c>
      <c r="J15" s="8">
        <v>532656</v>
      </c>
      <c r="K15" s="8">
        <v>469574</v>
      </c>
      <c r="L15" s="8">
        <v>630843</v>
      </c>
      <c r="M15" s="8">
        <v>506291</v>
      </c>
      <c r="N15" s="8">
        <v>1606708</v>
      </c>
      <c r="O15" s="8">
        <v>577698</v>
      </c>
      <c r="P15" s="8">
        <v>200124</v>
      </c>
      <c r="Q15" s="8">
        <v>447067</v>
      </c>
      <c r="R15" s="8">
        <v>1224889</v>
      </c>
      <c r="S15" s="8"/>
      <c r="T15" s="8"/>
      <c r="U15" s="8"/>
      <c r="V15" s="8"/>
      <c r="W15" s="8">
        <v>3364253</v>
      </c>
      <c r="X15" s="8">
        <v>5527188</v>
      </c>
      <c r="Y15" s="8">
        <v>-2162935</v>
      </c>
      <c r="Z15" s="2">
        <v>-39.13</v>
      </c>
      <c r="AA15" s="6">
        <v>7369600</v>
      </c>
    </row>
    <row r="16" spans="1:27" ht="13.5">
      <c r="A16" s="23" t="s">
        <v>41</v>
      </c>
      <c r="B16" s="29"/>
      <c r="C16" s="6">
        <v>172889</v>
      </c>
      <c r="D16" s="6"/>
      <c r="E16" s="7">
        <v>160000</v>
      </c>
      <c r="F16" s="8">
        <v>197880</v>
      </c>
      <c r="G16" s="8">
        <v>23773</v>
      </c>
      <c r="H16" s="8">
        <v>16382</v>
      </c>
      <c r="I16" s="8">
        <v>8192</v>
      </c>
      <c r="J16" s="8">
        <v>48347</v>
      </c>
      <c r="K16" s="8">
        <v>20878</v>
      </c>
      <c r="L16" s="8">
        <v>14383</v>
      </c>
      <c r="M16" s="8">
        <v>11853</v>
      </c>
      <c r="N16" s="8">
        <v>47114</v>
      </c>
      <c r="O16" s="8">
        <v>10497</v>
      </c>
      <c r="P16" s="8">
        <v>18447</v>
      </c>
      <c r="Q16" s="8">
        <v>12693</v>
      </c>
      <c r="R16" s="8">
        <v>41637</v>
      </c>
      <c r="S16" s="8"/>
      <c r="T16" s="8"/>
      <c r="U16" s="8"/>
      <c r="V16" s="8"/>
      <c r="W16" s="8">
        <v>137098</v>
      </c>
      <c r="X16" s="8">
        <v>148392</v>
      </c>
      <c r="Y16" s="8">
        <v>-11294</v>
      </c>
      <c r="Z16" s="2">
        <v>-7.61</v>
      </c>
      <c r="AA16" s="6">
        <v>197880</v>
      </c>
    </row>
    <row r="17" spans="1:27" ht="13.5">
      <c r="A17" s="23" t="s">
        <v>42</v>
      </c>
      <c r="B17" s="29"/>
      <c r="C17" s="6">
        <v>828351</v>
      </c>
      <c r="D17" s="6"/>
      <c r="E17" s="7">
        <v>1009920</v>
      </c>
      <c r="F17" s="8">
        <v>1009920</v>
      </c>
      <c r="G17" s="8">
        <v>76991</v>
      </c>
      <c r="H17" s="8">
        <v>66628</v>
      </c>
      <c r="I17" s="8">
        <v>82722</v>
      </c>
      <c r="J17" s="8">
        <v>226341</v>
      </c>
      <c r="K17" s="8">
        <v>108892</v>
      </c>
      <c r="L17" s="8">
        <v>84745</v>
      </c>
      <c r="M17" s="8">
        <v>28740</v>
      </c>
      <c r="N17" s="8">
        <v>222377</v>
      </c>
      <c r="O17" s="8">
        <v>125277</v>
      </c>
      <c r="P17" s="8">
        <v>62080</v>
      </c>
      <c r="Q17" s="8">
        <v>95002</v>
      </c>
      <c r="R17" s="8">
        <v>282359</v>
      </c>
      <c r="S17" s="8"/>
      <c r="T17" s="8"/>
      <c r="U17" s="8"/>
      <c r="V17" s="8"/>
      <c r="W17" s="8">
        <v>731077</v>
      </c>
      <c r="X17" s="8">
        <v>757440</v>
      </c>
      <c r="Y17" s="8">
        <v>-26363</v>
      </c>
      <c r="Z17" s="2">
        <v>-3.48</v>
      </c>
      <c r="AA17" s="6">
        <v>1009920</v>
      </c>
    </row>
    <row r="18" spans="1:27" ht="13.5">
      <c r="A18" s="23" t="s">
        <v>43</v>
      </c>
      <c r="B18" s="29"/>
      <c r="C18" s="6">
        <v>33803405</v>
      </c>
      <c r="D18" s="6"/>
      <c r="E18" s="7">
        <v>37146830</v>
      </c>
      <c r="F18" s="8">
        <v>40743688</v>
      </c>
      <c r="G18" s="8">
        <v>-1610</v>
      </c>
      <c r="H18" s="8">
        <v>13389403</v>
      </c>
      <c r="I18" s="8">
        <v>35583</v>
      </c>
      <c r="J18" s="8">
        <v>13423376</v>
      </c>
      <c r="K18" s="8">
        <v>861491</v>
      </c>
      <c r="L18" s="8">
        <v>461868</v>
      </c>
      <c r="M18" s="8">
        <v>8156651</v>
      </c>
      <c r="N18" s="8">
        <v>9480010</v>
      </c>
      <c r="O18" s="8">
        <v>851127</v>
      </c>
      <c r="P18" s="8">
        <v>699561</v>
      </c>
      <c r="Q18" s="8">
        <v>6119130</v>
      </c>
      <c r="R18" s="8">
        <v>7669818</v>
      </c>
      <c r="S18" s="8"/>
      <c r="T18" s="8"/>
      <c r="U18" s="8"/>
      <c r="V18" s="8"/>
      <c r="W18" s="8">
        <v>30573204</v>
      </c>
      <c r="X18" s="8">
        <v>33950108</v>
      </c>
      <c r="Y18" s="8">
        <v>-3376904</v>
      </c>
      <c r="Z18" s="2">
        <v>-9.95</v>
      </c>
      <c r="AA18" s="6">
        <v>40743688</v>
      </c>
    </row>
    <row r="19" spans="1:27" ht="13.5">
      <c r="A19" s="23" t="s">
        <v>44</v>
      </c>
      <c r="B19" s="29"/>
      <c r="C19" s="6">
        <v>621638</v>
      </c>
      <c r="D19" s="6"/>
      <c r="E19" s="7">
        <v>1659980</v>
      </c>
      <c r="F19" s="26">
        <v>1526250</v>
      </c>
      <c r="G19" s="26">
        <v>38437</v>
      </c>
      <c r="H19" s="26">
        <v>29031</v>
      </c>
      <c r="I19" s="26">
        <v>131169</v>
      </c>
      <c r="J19" s="26">
        <v>198637</v>
      </c>
      <c r="K19" s="26">
        <v>125427</v>
      </c>
      <c r="L19" s="26">
        <v>146391</v>
      </c>
      <c r="M19" s="26">
        <v>98602</v>
      </c>
      <c r="N19" s="26">
        <v>370420</v>
      </c>
      <c r="O19" s="26">
        <v>129258</v>
      </c>
      <c r="P19" s="26">
        <v>59105</v>
      </c>
      <c r="Q19" s="26">
        <v>116602</v>
      </c>
      <c r="R19" s="26">
        <v>304965</v>
      </c>
      <c r="S19" s="26"/>
      <c r="T19" s="26"/>
      <c r="U19" s="26"/>
      <c r="V19" s="26"/>
      <c r="W19" s="26">
        <v>874022</v>
      </c>
      <c r="X19" s="26">
        <v>1144638</v>
      </c>
      <c r="Y19" s="26">
        <v>-270616</v>
      </c>
      <c r="Z19" s="27">
        <v>-23.64</v>
      </c>
      <c r="AA19" s="28">
        <v>1526250</v>
      </c>
    </row>
    <row r="20" spans="1:27" ht="13.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137212834</v>
      </c>
      <c r="D21" s="33">
        <f t="shared" si="0"/>
        <v>0</v>
      </c>
      <c r="E21" s="34">
        <f t="shared" si="0"/>
        <v>162083490</v>
      </c>
      <c r="F21" s="35">
        <f t="shared" si="0"/>
        <v>165669268</v>
      </c>
      <c r="G21" s="35">
        <f t="shared" si="0"/>
        <v>11909610</v>
      </c>
      <c r="H21" s="35">
        <f t="shared" si="0"/>
        <v>15026127</v>
      </c>
      <c r="I21" s="35">
        <f t="shared" si="0"/>
        <v>8531558</v>
      </c>
      <c r="J21" s="35">
        <f t="shared" si="0"/>
        <v>35467295</v>
      </c>
      <c r="K21" s="35">
        <f t="shared" si="0"/>
        <v>9173202</v>
      </c>
      <c r="L21" s="35">
        <f t="shared" si="0"/>
        <v>9241128</v>
      </c>
      <c r="M21" s="35">
        <f t="shared" si="0"/>
        <v>16856240</v>
      </c>
      <c r="N21" s="35">
        <f t="shared" si="0"/>
        <v>35270570</v>
      </c>
      <c r="O21" s="35">
        <f t="shared" si="0"/>
        <v>10793465</v>
      </c>
      <c r="P21" s="35">
        <f t="shared" si="0"/>
        <v>5542852</v>
      </c>
      <c r="Q21" s="35">
        <f t="shared" si="0"/>
        <v>16241507</v>
      </c>
      <c r="R21" s="35">
        <f t="shared" si="0"/>
        <v>32577824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103315689</v>
      </c>
      <c r="X21" s="35">
        <f t="shared" si="0"/>
        <v>127644113</v>
      </c>
      <c r="Y21" s="35">
        <f t="shared" si="0"/>
        <v>-24328424</v>
      </c>
      <c r="Z21" s="36">
        <f>+IF(X21&lt;&gt;0,+(Y21/X21)*100,0)</f>
        <v>-19.059573863778585</v>
      </c>
      <c r="AA21" s="33">
        <f>SUM(AA5:AA20)</f>
        <v>165669268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55504133</v>
      </c>
      <c r="D24" s="6"/>
      <c r="E24" s="7">
        <v>59406166</v>
      </c>
      <c r="F24" s="8">
        <v>61192116</v>
      </c>
      <c r="G24" s="8">
        <v>1181799</v>
      </c>
      <c r="H24" s="8">
        <v>4618597</v>
      </c>
      <c r="I24" s="8">
        <v>5412842</v>
      </c>
      <c r="J24" s="8">
        <v>11213238</v>
      </c>
      <c r="K24" s="8">
        <v>4835319</v>
      </c>
      <c r="L24" s="8">
        <v>6031090</v>
      </c>
      <c r="M24" s="8">
        <v>5881670</v>
      </c>
      <c r="N24" s="8">
        <v>16748079</v>
      </c>
      <c r="O24" s="8">
        <v>4872071</v>
      </c>
      <c r="P24" s="8">
        <v>4983704</v>
      </c>
      <c r="Q24" s="8">
        <v>4606233</v>
      </c>
      <c r="R24" s="8">
        <v>14462008</v>
      </c>
      <c r="S24" s="8"/>
      <c r="T24" s="8"/>
      <c r="U24" s="8"/>
      <c r="V24" s="8"/>
      <c r="W24" s="8">
        <v>42423325</v>
      </c>
      <c r="X24" s="8">
        <v>44562402</v>
      </c>
      <c r="Y24" s="8">
        <v>-2139077</v>
      </c>
      <c r="Z24" s="2">
        <v>-4.8</v>
      </c>
      <c r="AA24" s="6">
        <v>61192116</v>
      </c>
    </row>
    <row r="25" spans="1:27" ht="13.5">
      <c r="A25" s="25" t="s">
        <v>49</v>
      </c>
      <c r="B25" s="24"/>
      <c r="C25" s="6">
        <v>3323293</v>
      </c>
      <c r="D25" s="6"/>
      <c r="E25" s="7">
        <v>3276870</v>
      </c>
      <c r="F25" s="8">
        <v>3408010</v>
      </c>
      <c r="G25" s="8"/>
      <c r="H25" s="8">
        <v>421354</v>
      </c>
      <c r="I25" s="8">
        <v>15679</v>
      </c>
      <c r="J25" s="8">
        <v>437033</v>
      </c>
      <c r="K25" s="8">
        <v>410555</v>
      </c>
      <c r="L25" s="8">
        <v>151854</v>
      </c>
      <c r="M25" s="8">
        <v>137589</v>
      </c>
      <c r="N25" s="8">
        <v>699998</v>
      </c>
      <c r="O25" s="8">
        <v>139208</v>
      </c>
      <c r="P25" s="8">
        <v>169937</v>
      </c>
      <c r="Q25" s="8">
        <v>169979</v>
      </c>
      <c r="R25" s="8">
        <v>479124</v>
      </c>
      <c r="S25" s="8"/>
      <c r="T25" s="8"/>
      <c r="U25" s="8"/>
      <c r="V25" s="8"/>
      <c r="W25" s="8">
        <v>1616155</v>
      </c>
      <c r="X25" s="8">
        <v>2555973</v>
      </c>
      <c r="Y25" s="8">
        <v>-939818</v>
      </c>
      <c r="Z25" s="2">
        <v>-36.77</v>
      </c>
      <c r="AA25" s="6">
        <v>3408010</v>
      </c>
    </row>
    <row r="26" spans="1:27" ht="13.5">
      <c r="A26" s="25" t="s">
        <v>50</v>
      </c>
      <c r="B26" s="24"/>
      <c r="C26" s="6">
        <v>25922464</v>
      </c>
      <c r="D26" s="6"/>
      <c r="E26" s="7">
        <v>14076823</v>
      </c>
      <c r="F26" s="8">
        <v>11583671</v>
      </c>
      <c r="G26" s="8">
        <v>11888</v>
      </c>
      <c r="H26" s="8"/>
      <c r="I26" s="8">
        <v>15662</v>
      </c>
      <c r="J26" s="8">
        <v>27550</v>
      </c>
      <c r="K26" s="8">
        <v>14913</v>
      </c>
      <c r="L26" s="8"/>
      <c r="M26" s="8">
        <v>2777</v>
      </c>
      <c r="N26" s="8">
        <v>17690</v>
      </c>
      <c r="O26" s="8"/>
      <c r="P26" s="8"/>
      <c r="Q26" s="8">
        <v>-3216</v>
      </c>
      <c r="R26" s="8">
        <v>-3216</v>
      </c>
      <c r="S26" s="8"/>
      <c r="T26" s="8"/>
      <c r="U26" s="8"/>
      <c r="V26" s="8"/>
      <c r="W26" s="8">
        <v>42024</v>
      </c>
      <c r="X26" s="8">
        <v>8687727</v>
      </c>
      <c r="Y26" s="8">
        <v>-8645703</v>
      </c>
      <c r="Z26" s="2">
        <v>-99.52</v>
      </c>
      <c r="AA26" s="6">
        <v>11583671</v>
      </c>
    </row>
    <row r="27" spans="1:27" ht="13.5">
      <c r="A27" s="25" t="s">
        <v>51</v>
      </c>
      <c r="B27" s="24"/>
      <c r="C27" s="6">
        <v>26698127</v>
      </c>
      <c r="D27" s="6"/>
      <c r="E27" s="7">
        <v>11191500</v>
      </c>
      <c r="F27" s="8">
        <v>9335890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7001856</v>
      </c>
      <c r="Y27" s="8">
        <v>-7001856</v>
      </c>
      <c r="Z27" s="2">
        <v>-100</v>
      </c>
      <c r="AA27" s="6">
        <v>9335890</v>
      </c>
    </row>
    <row r="28" spans="1:27" ht="13.5">
      <c r="A28" s="25" t="s">
        <v>52</v>
      </c>
      <c r="B28" s="24"/>
      <c r="C28" s="6">
        <v>2920958</v>
      </c>
      <c r="D28" s="6"/>
      <c r="E28" s="7">
        <v>721770</v>
      </c>
      <c r="F28" s="8">
        <v>669750</v>
      </c>
      <c r="G28" s="8">
        <v>26606</v>
      </c>
      <c r="H28" s="8">
        <v>49782</v>
      </c>
      <c r="I28" s="8">
        <v>38711</v>
      </c>
      <c r="J28" s="8">
        <v>115099</v>
      </c>
      <c r="K28" s="8">
        <v>36815</v>
      </c>
      <c r="L28" s="8">
        <v>49846</v>
      </c>
      <c r="M28" s="8">
        <v>52229</v>
      </c>
      <c r="N28" s="8">
        <v>138890</v>
      </c>
      <c r="O28" s="8">
        <v>52150</v>
      </c>
      <c r="P28" s="8">
        <v>49721</v>
      </c>
      <c r="Q28" s="8">
        <v>45450</v>
      </c>
      <c r="R28" s="8">
        <v>147321</v>
      </c>
      <c r="S28" s="8"/>
      <c r="T28" s="8"/>
      <c r="U28" s="8"/>
      <c r="V28" s="8"/>
      <c r="W28" s="8">
        <v>401310</v>
      </c>
      <c r="X28" s="8">
        <v>502272</v>
      </c>
      <c r="Y28" s="8">
        <v>-100962</v>
      </c>
      <c r="Z28" s="2">
        <v>-20.1</v>
      </c>
      <c r="AA28" s="6">
        <v>669750</v>
      </c>
    </row>
    <row r="29" spans="1:27" ht="13.5">
      <c r="A29" s="25" t="s">
        <v>53</v>
      </c>
      <c r="B29" s="24"/>
      <c r="C29" s="6">
        <v>35482851</v>
      </c>
      <c r="D29" s="6"/>
      <c r="E29" s="7">
        <v>40200000</v>
      </c>
      <c r="F29" s="8">
        <v>40200000</v>
      </c>
      <c r="G29" s="8">
        <v>54209</v>
      </c>
      <c r="H29" s="8"/>
      <c r="I29" s="8">
        <v>368281</v>
      </c>
      <c r="J29" s="8">
        <v>422490</v>
      </c>
      <c r="K29" s="8">
        <v>4817802</v>
      </c>
      <c r="L29" s="8">
        <v>3173086</v>
      </c>
      <c r="M29" s="8">
        <v>7963112</v>
      </c>
      <c r="N29" s="8">
        <v>15954000</v>
      </c>
      <c r="O29" s="8"/>
      <c r="P29" s="8">
        <v>1732624</v>
      </c>
      <c r="Q29" s="8">
        <v>1722</v>
      </c>
      <c r="R29" s="8">
        <v>1734346</v>
      </c>
      <c r="S29" s="8"/>
      <c r="T29" s="8"/>
      <c r="U29" s="8"/>
      <c r="V29" s="8"/>
      <c r="W29" s="8">
        <v>18110836</v>
      </c>
      <c r="X29" s="8">
        <v>30149991</v>
      </c>
      <c r="Y29" s="8">
        <v>-12039155</v>
      </c>
      <c r="Z29" s="2">
        <v>-39.93</v>
      </c>
      <c r="AA29" s="6">
        <v>40200000</v>
      </c>
    </row>
    <row r="30" spans="1:27" ht="13.5">
      <c r="A30" s="25" t="s">
        <v>54</v>
      </c>
      <c r="B30" s="24"/>
      <c r="C30" s="6">
        <v>973718</v>
      </c>
      <c r="D30" s="6"/>
      <c r="E30" s="7">
        <v>4081690</v>
      </c>
      <c r="F30" s="8">
        <v>3682560</v>
      </c>
      <c r="G30" s="8">
        <v>96638</v>
      </c>
      <c r="H30" s="8">
        <v>52642</v>
      </c>
      <c r="I30" s="8">
        <v>85046</v>
      </c>
      <c r="J30" s="8">
        <v>234326</v>
      </c>
      <c r="K30" s="8">
        <v>171836</v>
      </c>
      <c r="L30" s="8">
        <v>162601</v>
      </c>
      <c r="M30" s="8">
        <v>230994</v>
      </c>
      <c r="N30" s="8">
        <v>565431</v>
      </c>
      <c r="O30" s="8">
        <v>237723</v>
      </c>
      <c r="P30" s="8">
        <v>162908</v>
      </c>
      <c r="Q30" s="8">
        <v>117864</v>
      </c>
      <c r="R30" s="8">
        <v>518495</v>
      </c>
      <c r="S30" s="8"/>
      <c r="T30" s="8"/>
      <c r="U30" s="8"/>
      <c r="V30" s="8"/>
      <c r="W30" s="8">
        <v>1318252</v>
      </c>
      <c r="X30" s="8">
        <v>2761830</v>
      </c>
      <c r="Y30" s="8">
        <v>-1443578</v>
      </c>
      <c r="Z30" s="2">
        <v>-52.27</v>
      </c>
      <c r="AA30" s="6">
        <v>3682560</v>
      </c>
    </row>
    <row r="31" spans="1:27" ht="13.5">
      <c r="A31" s="25" t="s">
        <v>55</v>
      </c>
      <c r="B31" s="24"/>
      <c r="C31" s="6">
        <v>7848551</v>
      </c>
      <c r="D31" s="6"/>
      <c r="E31" s="7">
        <v>15530770</v>
      </c>
      <c r="F31" s="8">
        <v>18560543</v>
      </c>
      <c r="G31" s="8">
        <v>160289</v>
      </c>
      <c r="H31" s="8">
        <v>109304</v>
      </c>
      <c r="I31" s="8">
        <v>445294</v>
      </c>
      <c r="J31" s="8">
        <v>714887</v>
      </c>
      <c r="K31" s="8">
        <v>450972</v>
      </c>
      <c r="L31" s="8">
        <v>891390</v>
      </c>
      <c r="M31" s="8">
        <v>739426</v>
      </c>
      <c r="N31" s="8">
        <v>2081788</v>
      </c>
      <c r="O31" s="8">
        <v>490158</v>
      </c>
      <c r="P31" s="8">
        <v>1415162</v>
      </c>
      <c r="Q31" s="8">
        <v>1976767</v>
      </c>
      <c r="R31" s="8">
        <v>3882087</v>
      </c>
      <c r="S31" s="8"/>
      <c r="T31" s="8"/>
      <c r="U31" s="8"/>
      <c r="V31" s="8"/>
      <c r="W31" s="8">
        <v>6678762</v>
      </c>
      <c r="X31" s="8">
        <v>13920291</v>
      </c>
      <c r="Y31" s="8">
        <v>-7241529</v>
      </c>
      <c r="Z31" s="2">
        <v>-52.02</v>
      </c>
      <c r="AA31" s="6">
        <v>18560543</v>
      </c>
    </row>
    <row r="32" spans="1:27" ht="13.5">
      <c r="A32" s="25" t="s">
        <v>43</v>
      </c>
      <c r="B32" s="24"/>
      <c r="C32" s="6">
        <v>1899029</v>
      </c>
      <c r="D32" s="6"/>
      <c r="E32" s="7">
        <v>558000</v>
      </c>
      <c r="F32" s="8">
        <v>308000</v>
      </c>
      <c r="G32" s="8"/>
      <c r="H32" s="8"/>
      <c r="I32" s="8"/>
      <c r="J32" s="8"/>
      <c r="K32" s="8"/>
      <c r="L32" s="8">
        <v>-177</v>
      </c>
      <c r="M32" s="8">
        <v>27160</v>
      </c>
      <c r="N32" s="8">
        <v>26983</v>
      </c>
      <c r="O32" s="8"/>
      <c r="P32" s="8">
        <v>30257</v>
      </c>
      <c r="Q32" s="8"/>
      <c r="R32" s="8">
        <v>30257</v>
      </c>
      <c r="S32" s="8"/>
      <c r="T32" s="8"/>
      <c r="U32" s="8"/>
      <c r="V32" s="8"/>
      <c r="W32" s="8">
        <v>57240</v>
      </c>
      <c r="X32" s="8">
        <v>230994</v>
      </c>
      <c r="Y32" s="8">
        <v>-173754</v>
      </c>
      <c r="Z32" s="2">
        <v>-75.22</v>
      </c>
      <c r="AA32" s="6">
        <v>308000</v>
      </c>
    </row>
    <row r="33" spans="1:27" ht="13.5">
      <c r="A33" s="25" t="s">
        <v>56</v>
      </c>
      <c r="B33" s="24"/>
      <c r="C33" s="6">
        <v>8100124</v>
      </c>
      <c r="D33" s="6"/>
      <c r="E33" s="7">
        <v>13910609</v>
      </c>
      <c r="F33" s="8">
        <v>11866782</v>
      </c>
      <c r="G33" s="8">
        <v>333257</v>
      </c>
      <c r="H33" s="8">
        <v>347064</v>
      </c>
      <c r="I33" s="8">
        <v>624947</v>
      </c>
      <c r="J33" s="8">
        <v>1305268</v>
      </c>
      <c r="K33" s="8">
        <v>627686</v>
      </c>
      <c r="L33" s="8">
        <v>351952</v>
      </c>
      <c r="M33" s="8">
        <v>698443</v>
      </c>
      <c r="N33" s="8">
        <v>1678081</v>
      </c>
      <c r="O33" s="8">
        <v>502608</v>
      </c>
      <c r="P33" s="8">
        <v>542501</v>
      </c>
      <c r="Q33" s="8">
        <v>474475</v>
      </c>
      <c r="R33" s="8">
        <v>1519584</v>
      </c>
      <c r="S33" s="8"/>
      <c r="T33" s="8"/>
      <c r="U33" s="8"/>
      <c r="V33" s="8"/>
      <c r="W33" s="8">
        <v>4502933</v>
      </c>
      <c r="X33" s="8">
        <v>8899650</v>
      </c>
      <c r="Y33" s="8">
        <v>-4396717</v>
      </c>
      <c r="Z33" s="2">
        <v>-49.4</v>
      </c>
      <c r="AA33" s="6">
        <v>11866782</v>
      </c>
    </row>
    <row r="34" spans="1:27" ht="13.5">
      <c r="A34" s="23" t="s">
        <v>57</v>
      </c>
      <c r="B34" s="29"/>
      <c r="C34" s="6">
        <v>394867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169068115</v>
      </c>
      <c r="D35" s="33">
        <f>SUM(D24:D34)</f>
        <v>0</v>
      </c>
      <c r="E35" s="34">
        <f t="shared" si="1"/>
        <v>162954198</v>
      </c>
      <c r="F35" s="35">
        <f t="shared" si="1"/>
        <v>160807322</v>
      </c>
      <c r="G35" s="35">
        <f t="shared" si="1"/>
        <v>1864686</v>
      </c>
      <c r="H35" s="35">
        <f t="shared" si="1"/>
        <v>5598743</v>
      </c>
      <c r="I35" s="35">
        <f t="shared" si="1"/>
        <v>7006462</v>
      </c>
      <c r="J35" s="35">
        <f t="shared" si="1"/>
        <v>14469891</v>
      </c>
      <c r="K35" s="35">
        <f t="shared" si="1"/>
        <v>11365898</v>
      </c>
      <c r="L35" s="35">
        <f t="shared" si="1"/>
        <v>10811642</v>
      </c>
      <c r="M35" s="35">
        <f t="shared" si="1"/>
        <v>15733400</v>
      </c>
      <c r="N35" s="35">
        <f t="shared" si="1"/>
        <v>37910940</v>
      </c>
      <c r="O35" s="35">
        <f t="shared" si="1"/>
        <v>6293918</v>
      </c>
      <c r="P35" s="35">
        <f t="shared" si="1"/>
        <v>9086814</v>
      </c>
      <c r="Q35" s="35">
        <f t="shared" si="1"/>
        <v>7389274</v>
      </c>
      <c r="R35" s="35">
        <f t="shared" si="1"/>
        <v>22770006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75150837</v>
      </c>
      <c r="X35" s="35">
        <f t="shared" si="1"/>
        <v>119272986</v>
      </c>
      <c r="Y35" s="35">
        <f t="shared" si="1"/>
        <v>-44122149</v>
      </c>
      <c r="Z35" s="36">
        <f>+IF(X35&lt;&gt;0,+(Y35/X35)*100,0)</f>
        <v>-36.99257516702063</v>
      </c>
      <c r="AA35" s="33">
        <f>SUM(AA24:AA34)</f>
        <v>160807322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-31855281</v>
      </c>
      <c r="D37" s="46">
        <f>+D21-D35</f>
        <v>0</v>
      </c>
      <c r="E37" s="47">
        <f t="shared" si="2"/>
        <v>-870708</v>
      </c>
      <c r="F37" s="48">
        <f t="shared" si="2"/>
        <v>4861946</v>
      </c>
      <c r="G37" s="48">
        <f t="shared" si="2"/>
        <v>10044924</v>
      </c>
      <c r="H37" s="48">
        <f t="shared" si="2"/>
        <v>9427384</v>
      </c>
      <c r="I37" s="48">
        <f t="shared" si="2"/>
        <v>1525096</v>
      </c>
      <c r="J37" s="48">
        <f t="shared" si="2"/>
        <v>20997404</v>
      </c>
      <c r="K37" s="48">
        <f t="shared" si="2"/>
        <v>-2192696</v>
      </c>
      <c r="L37" s="48">
        <f t="shared" si="2"/>
        <v>-1570514</v>
      </c>
      <c r="M37" s="48">
        <f t="shared" si="2"/>
        <v>1122840</v>
      </c>
      <c r="N37" s="48">
        <f t="shared" si="2"/>
        <v>-2640370</v>
      </c>
      <c r="O37" s="48">
        <f t="shared" si="2"/>
        <v>4499547</v>
      </c>
      <c r="P37" s="48">
        <f t="shared" si="2"/>
        <v>-3543962</v>
      </c>
      <c r="Q37" s="48">
        <f t="shared" si="2"/>
        <v>8852233</v>
      </c>
      <c r="R37" s="48">
        <f t="shared" si="2"/>
        <v>9807818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28164852</v>
      </c>
      <c r="X37" s="48">
        <f>IF(F21=F35,0,X21-X35)</f>
        <v>8371127</v>
      </c>
      <c r="Y37" s="48">
        <f t="shared" si="2"/>
        <v>19793725</v>
      </c>
      <c r="Z37" s="49">
        <f>+IF(X37&lt;&gt;0,+(Y37/X37)*100,0)</f>
        <v>236.45233192615524</v>
      </c>
      <c r="AA37" s="46">
        <f>+AA21-AA35</f>
        <v>4861946</v>
      </c>
    </row>
    <row r="38" spans="1:27" ht="22.5" customHeight="1">
      <c r="A38" s="50" t="s">
        <v>60</v>
      </c>
      <c r="B38" s="29"/>
      <c r="C38" s="6">
        <v>10820197</v>
      </c>
      <c r="D38" s="6"/>
      <c r="E38" s="7">
        <v>52236450</v>
      </c>
      <c r="F38" s="8">
        <v>35346035</v>
      </c>
      <c r="G38" s="8"/>
      <c r="H38" s="8">
        <v>502609</v>
      </c>
      <c r="I38" s="8"/>
      <c r="J38" s="8">
        <v>502609</v>
      </c>
      <c r="K38" s="8"/>
      <c r="L38" s="8"/>
      <c r="M38" s="8">
        <v>429565</v>
      </c>
      <c r="N38" s="8">
        <v>429565</v>
      </c>
      <c r="O38" s="8"/>
      <c r="P38" s="8"/>
      <c r="Q38" s="8"/>
      <c r="R38" s="8"/>
      <c r="S38" s="8"/>
      <c r="T38" s="8"/>
      <c r="U38" s="8"/>
      <c r="V38" s="8"/>
      <c r="W38" s="8">
        <v>932174</v>
      </c>
      <c r="X38" s="8">
        <v>26509491</v>
      </c>
      <c r="Y38" s="8">
        <v>-25577317</v>
      </c>
      <c r="Z38" s="2">
        <v>-96.48</v>
      </c>
      <c r="AA38" s="6">
        <v>35346035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>
        <v>381993</v>
      </c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-20653091</v>
      </c>
      <c r="D41" s="56">
        <f>SUM(D37:D40)</f>
        <v>0</v>
      </c>
      <c r="E41" s="57">
        <f t="shared" si="3"/>
        <v>51365742</v>
      </c>
      <c r="F41" s="58">
        <f t="shared" si="3"/>
        <v>40207981</v>
      </c>
      <c r="G41" s="58">
        <f t="shared" si="3"/>
        <v>10044924</v>
      </c>
      <c r="H41" s="58">
        <f t="shared" si="3"/>
        <v>9929993</v>
      </c>
      <c r="I41" s="58">
        <f t="shared" si="3"/>
        <v>1525096</v>
      </c>
      <c r="J41" s="58">
        <f t="shared" si="3"/>
        <v>21500013</v>
      </c>
      <c r="K41" s="58">
        <f t="shared" si="3"/>
        <v>-2192696</v>
      </c>
      <c r="L41" s="58">
        <f t="shared" si="3"/>
        <v>-1570514</v>
      </c>
      <c r="M41" s="58">
        <f t="shared" si="3"/>
        <v>1552405</v>
      </c>
      <c r="N41" s="58">
        <f t="shared" si="3"/>
        <v>-2210805</v>
      </c>
      <c r="O41" s="58">
        <f t="shared" si="3"/>
        <v>4499547</v>
      </c>
      <c r="P41" s="58">
        <f t="shared" si="3"/>
        <v>-3543962</v>
      </c>
      <c r="Q41" s="58">
        <f t="shared" si="3"/>
        <v>8852233</v>
      </c>
      <c r="R41" s="58">
        <f t="shared" si="3"/>
        <v>9807818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29097026</v>
      </c>
      <c r="X41" s="58">
        <f t="shared" si="3"/>
        <v>34880618</v>
      </c>
      <c r="Y41" s="58">
        <f t="shared" si="3"/>
        <v>-5783592</v>
      </c>
      <c r="Z41" s="59">
        <f>+IF(X41&lt;&gt;0,+(Y41/X41)*100,0)</f>
        <v>-16.581105300370538</v>
      </c>
      <c r="AA41" s="56">
        <f>SUM(AA37:AA40)</f>
        <v>40207981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-20653091</v>
      </c>
      <c r="D43" s="64">
        <f>+D41-D42</f>
        <v>0</v>
      </c>
      <c r="E43" s="65">
        <f t="shared" si="4"/>
        <v>51365742</v>
      </c>
      <c r="F43" s="66">
        <f t="shared" si="4"/>
        <v>40207981</v>
      </c>
      <c r="G43" s="66">
        <f t="shared" si="4"/>
        <v>10044924</v>
      </c>
      <c r="H43" s="66">
        <f t="shared" si="4"/>
        <v>9929993</v>
      </c>
      <c r="I43" s="66">
        <f t="shared" si="4"/>
        <v>1525096</v>
      </c>
      <c r="J43" s="66">
        <f t="shared" si="4"/>
        <v>21500013</v>
      </c>
      <c r="K43" s="66">
        <f t="shared" si="4"/>
        <v>-2192696</v>
      </c>
      <c r="L43" s="66">
        <f t="shared" si="4"/>
        <v>-1570514</v>
      </c>
      <c r="M43" s="66">
        <f t="shared" si="4"/>
        <v>1552405</v>
      </c>
      <c r="N43" s="66">
        <f t="shared" si="4"/>
        <v>-2210805</v>
      </c>
      <c r="O43" s="66">
        <f t="shared" si="4"/>
        <v>4499547</v>
      </c>
      <c r="P43" s="66">
        <f t="shared" si="4"/>
        <v>-3543962</v>
      </c>
      <c r="Q43" s="66">
        <f t="shared" si="4"/>
        <v>8852233</v>
      </c>
      <c r="R43" s="66">
        <f t="shared" si="4"/>
        <v>9807818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29097026</v>
      </c>
      <c r="X43" s="66">
        <f t="shared" si="4"/>
        <v>34880618</v>
      </c>
      <c r="Y43" s="66">
        <f t="shared" si="4"/>
        <v>-5783592</v>
      </c>
      <c r="Z43" s="67">
        <f>+IF(X43&lt;&gt;0,+(Y43/X43)*100,0)</f>
        <v>-16.581105300370538</v>
      </c>
      <c r="AA43" s="64">
        <f>+AA41-AA42</f>
        <v>40207981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-20653091</v>
      </c>
      <c r="D45" s="56">
        <f>SUM(D43:D44)</f>
        <v>0</v>
      </c>
      <c r="E45" s="57">
        <f t="shared" si="5"/>
        <v>51365742</v>
      </c>
      <c r="F45" s="58">
        <f t="shared" si="5"/>
        <v>40207981</v>
      </c>
      <c r="G45" s="58">
        <f t="shared" si="5"/>
        <v>10044924</v>
      </c>
      <c r="H45" s="58">
        <f t="shared" si="5"/>
        <v>9929993</v>
      </c>
      <c r="I45" s="58">
        <f t="shared" si="5"/>
        <v>1525096</v>
      </c>
      <c r="J45" s="58">
        <f t="shared" si="5"/>
        <v>21500013</v>
      </c>
      <c r="K45" s="58">
        <f t="shared" si="5"/>
        <v>-2192696</v>
      </c>
      <c r="L45" s="58">
        <f t="shared" si="5"/>
        <v>-1570514</v>
      </c>
      <c r="M45" s="58">
        <f t="shared" si="5"/>
        <v>1552405</v>
      </c>
      <c r="N45" s="58">
        <f t="shared" si="5"/>
        <v>-2210805</v>
      </c>
      <c r="O45" s="58">
        <f t="shared" si="5"/>
        <v>4499547</v>
      </c>
      <c r="P45" s="58">
        <f t="shared" si="5"/>
        <v>-3543962</v>
      </c>
      <c r="Q45" s="58">
        <f t="shared" si="5"/>
        <v>8852233</v>
      </c>
      <c r="R45" s="58">
        <f t="shared" si="5"/>
        <v>9807818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29097026</v>
      </c>
      <c r="X45" s="58">
        <f t="shared" si="5"/>
        <v>34880618</v>
      </c>
      <c r="Y45" s="58">
        <f t="shared" si="5"/>
        <v>-5783592</v>
      </c>
      <c r="Z45" s="59">
        <f>+IF(X45&lt;&gt;0,+(Y45/X45)*100,0)</f>
        <v>-16.581105300370538</v>
      </c>
      <c r="AA45" s="56">
        <f>SUM(AA43:AA44)</f>
        <v>40207981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-20653091</v>
      </c>
      <c r="D47" s="71">
        <f>SUM(D45:D46)</f>
        <v>0</v>
      </c>
      <c r="E47" s="72">
        <f t="shared" si="6"/>
        <v>51365742</v>
      </c>
      <c r="F47" s="73">
        <f t="shared" si="6"/>
        <v>40207981</v>
      </c>
      <c r="G47" s="73">
        <f t="shared" si="6"/>
        <v>10044924</v>
      </c>
      <c r="H47" s="74">
        <f t="shared" si="6"/>
        <v>9929993</v>
      </c>
      <c r="I47" s="74">
        <f t="shared" si="6"/>
        <v>1525096</v>
      </c>
      <c r="J47" s="74">
        <f t="shared" si="6"/>
        <v>21500013</v>
      </c>
      <c r="K47" s="74">
        <f t="shared" si="6"/>
        <v>-2192696</v>
      </c>
      <c r="L47" s="74">
        <f t="shared" si="6"/>
        <v>-1570514</v>
      </c>
      <c r="M47" s="73">
        <f t="shared" si="6"/>
        <v>1552405</v>
      </c>
      <c r="N47" s="73">
        <f t="shared" si="6"/>
        <v>-2210805</v>
      </c>
      <c r="O47" s="74">
        <f t="shared" si="6"/>
        <v>4499547</v>
      </c>
      <c r="P47" s="74">
        <f t="shared" si="6"/>
        <v>-3543962</v>
      </c>
      <c r="Q47" s="74">
        <f t="shared" si="6"/>
        <v>8852233</v>
      </c>
      <c r="R47" s="74">
        <f t="shared" si="6"/>
        <v>9807818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29097026</v>
      </c>
      <c r="X47" s="74">
        <f t="shared" si="6"/>
        <v>34880618</v>
      </c>
      <c r="Y47" s="74">
        <f t="shared" si="6"/>
        <v>-5783592</v>
      </c>
      <c r="Z47" s="75">
        <f>+IF(X47&lt;&gt;0,+(Y47/X47)*100,0)</f>
        <v>-16.581105300370538</v>
      </c>
      <c r="AA47" s="76">
        <f>SUM(AA45:AA46)</f>
        <v>40207981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88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100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86657328</v>
      </c>
      <c r="D5" s="6"/>
      <c r="E5" s="7">
        <v>94656652</v>
      </c>
      <c r="F5" s="8">
        <v>94656652</v>
      </c>
      <c r="G5" s="8">
        <v>96226471</v>
      </c>
      <c r="H5" s="8">
        <v>-321083</v>
      </c>
      <c r="I5" s="8">
        <v>-367504</v>
      </c>
      <c r="J5" s="8">
        <v>95537884</v>
      </c>
      <c r="K5" s="8">
        <v>-113495</v>
      </c>
      <c r="L5" s="8">
        <v>-125270</v>
      </c>
      <c r="M5" s="8">
        <v>612371</v>
      </c>
      <c r="N5" s="8">
        <v>373606</v>
      </c>
      <c r="O5" s="8">
        <v>-110385</v>
      </c>
      <c r="P5" s="8">
        <v>-110523</v>
      </c>
      <c r="Q5" s="8">
        <v>-105788</v>
      </c>
      <c r="R5" s="8">
        <v>-326696</v>
      </c>
      <c r="S5" s="8"/>
      <c r="T5" s="8"/>
      <c r="U5" s="8"/>
      <c r="V5" s="8"/>
      <c r="W5" s="8">
        <v>95584794</v>
      </c>
      <c r="X5" s="8">
        <v>95326600</v>
      </c>
      <c r="Y5" s="8">
        <v>258194</v>
      </c>
      <c r="Z5" s="2">
        <v>0.27</v>
      </c>
      <c r="AA5" s="6">
        <v>94656652</v>
      </c>
    </row>
    <row r="6" spans="1:27" ht="13.5">
      <c r="A6" s="23" t="s">
        <v>32</v>
      </c>
      <c r="B6" s="24"/>
      <c r="C6" s="6">
        <v>140021991</v>
      </c>
      <c r="D6" s="6"/>
      <c r="E6" s="7">
        <v>157910674</v>
      </c>
      <c r="F6" s="8">
        <v>157910674</v>
      </c>
      <c r="G6" s="8">
        <v>17366967</v>
      </c>
      <c r="H6" s="8">
        <v>12323191</v>
      </c>
      <c r="I6" s="8">
        <v>8116101</v>
      </c>
      <c r="J6" s="8">
        <v>37806259</v>
      </c>
      <c r="K6" s="8">
        <v>13030723</v>
      </c>
      <c r="L6" s="8">
        <v>12568520</v>
      </c>
      <c r="M6" s="8">
        <v>11371790</v>
      </c>
      <c r="N6" s="8">
        <v>36971033</v>
      </c>
      <c r="O6" s="8">
        <v>15899408</v>
      </c>
      <c r="P6" s="8">
        <v>11721214</v>
      </c>
      <c r="Q6" s="8">
        <v>12063603</v>
      </c>
      <c r="R6" s="8">
        <v>39684225</v>
      </c>
      <c r="S6" s="8"/>
      <c r="T6" s="8"/>
      <c r="U6" s="8"/>
      <c r="V6" s="8"/>
      <c r="W6" s="8">
        <v>114461517</v>
      </c>
      <c r="X6" s="8">
        <v>117824778</v>
      </c>
      <c r="Y6" s="8">
        <v>-3363261</v>
      </c>
      <c r="Z6" s="2">
        <v>-2.85</v>
      </c>
      <c r="AA6" s="6">
        <v>157910674</v>
      </c>
    </row>
    <row r="7" spans="1:27" ht="13.5">
      <c r="A7" s="25" t="s">
        <v>33</v>
      </c>
      <c r="B7" s="24"/>
      <c r="C7" s="6">
        <v>37621782</v>
      </c>
      <c r="D7" s="6"/>
      <c r="E7" s="7">
        <v>40986546</v>
      </c>
      <c r="F7" s="8">
        <v>41216546</v>
      </c>
      <c r="G7" s="8">
        <v>5165533</v>
      </c>
      <c r="H7" s="8">
        <v>3083785</v>
      </c>
      <c r="I7" s="8">
        <v>2322997</v>
      </c>
      <c r="J7" s="8">
        <v>10572315</v>
      </c>
      <c r="K7" s="8">
        <v>3371788</v>
      </c>
      <c r="L7" s="8">
        <v>3385197</v>
      </c>
      <c r="M7" s="8">
        <v>3152773</v>
      </c>
      <c r="N7" s="8">
        <v>9909758</v>
      </c>
      <c r="O7" s="8">
        <v>4724545</v>
      </c>
      <c r="P7" s="8">
        <v>3130486</v>
      </c>
      <c r="Q7" s="8">
        <v>3333652</v>
      </c>
      <c r="R7" s="8">
        <v>11188683</v>
      </c>
      <c r="S7" s="8"/>
      <c r="T7" s="8"/>
      <c r="U7" s="8"/>
      <c r="V7" s="8"/>
      <c r="W7" s="8">
        <v>31670756</v>
      </c>
      <c r="X7" s="8">
        <v>30748017</v>
      </c>
      <c r="Y7" s="8">
        <v>922739</v>
      </c>
      <c r="Z7" s="2">
        <v>3</v>
      </c>
      <c r="AA7" s="6">
        <v>41216546</v>
      </c>
    </row>
    <row r="8" spans="1:27" ht="13.5">
      <c r="A8" s="25" t="s">
        <v>34</v>
      </c>
      <c r="B8" s="24"/>
      <c r="C8" s="6">
        <v>21827404</v>
      </c>
      <c r="D8" s="6"/>
      <c r="E8" s="7">
        <v>23331849</v>
      </c>
      <c r="F8" s="8">
        <v>23331849</v>
      </c>
      <c r="G8" s="8">
        <v>4501521</v>
      </c>
      <c r="H8" s="8">
        <v>1765178</v>
      </c>
      <c r="I8" s="8">
        <v>1774710</v>
      </c>
      <c r="J8" s="8">
        <v>8041409</v>
      </c>
      <c r="K8" s="8">
        <v>1728002</v>
      </c>
      <c r="L8" s="8">
        <v>1758494</v>
      </c>
      <c r="M8" s="8">
        <v>1774894</v>
      </c>
      <c r="N8" s="8">
        <v>5261390</v>
      </c>
      <c r="O8" s="8">
        <v>1831267</v>
      </c>
      <c r="P8" s="8">
        <v>1757618</v>
      </c>
      <c r="Q8" s="8">
        <v>1763572</v>
      </c>
      <c r="R8" s="8">
        <v>5352457</v>
      </c>
      <c r="S8" s="8"/>
      <c r="T8" s="8"/>
      <c r="U8" s="8"/>
      <c r="V8" s="8"/>
      <c r="W8" s="8">
        <v>18655256</v>
      </c>
      <c r="X8" s="8">
        <v>18103493</v>
      </c>
      <c r="Y8" s="8">
        <v>551763</v>
      </c>
      <c r="Z8" s="2">
        <v>3.05</v>
      </c>
      <c r="AA8" s="6">
        <v>23331849</v>
      </c>
    </row>
    <row r="9" spans="1:27" ht="13.5">
      <c r="A9" s="25" t="s">
        <v>35</v>
      </c>
      <c r="B9" s="24"/>
      <c r="C9" s="6">
        <v>19407531</v>
      </c>
      <c r="D9" s="6"/>
      <c r="E9" s="7">
        <v>22895220</v>
      </c>
      <c r="F9" s="8">
        <v>22895220</v>
      </c>
      <c r="G9" s="8">
        <v>1853265</v>
      </c>
      <c r="H9" s="8">
        <v>1841070</v>
      </c>
      <c r="I9" s="8">
        <v>1859435</v>
      </c>
      <c r="J9" s="8">
        <v>5553770</v>
      </c>
      <c r="K9" s="8">
        <v>1824473</v>
      </c>
      <c r="L9" s="8">
        <v>1837992</v>
      </c>
      <c r="M9" s="8">
        <v>1859793</v>
      </c>
      <c r="N9" s="8">
        <v>5522258</v>
      </c>
      <c r="O9" s="8">
        <v>1862543</v>
      </c>
      <c r="P9" s="8">
        <v>1855146</v>
      </c>
      <c r="Q9" s="8">
        <v>1863932</v>
      </c>
      <c r="R9" s="8">
        <v>5581621</v>
      </c>
      <c r="S9" s="8"/>
      <c r="T9" s="8"/>
      <c r="U9" s="8"/>
      <c r="V9" s="8"/>
      <c r="W9" s="8">
        <v>16657649</v>
      </c>
      <c r="X9" s="8">
        <v>16825687</v>
      </c>
      <c r="Y9" s="8">
        <v>-168038</v>
      </c>
      <c r="Z9" s="2">
        <v>-1</v>
      </c>
      <c r="AA9" s="6">
        <v>22895220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2905927</v>
      </c>
      <c r="D11" s="6"/>
      <c r="E11" s="7">
        <v>2659875</v>
      </c>
      <c r="F11" s="8">
        <v>2659875</v>
      </c>
      <c r="G11" s="8">
        <v>264523</v>
      </c>
      <c r="H11" s="8">
        <v>264803</v>
      </c>
      <c r="I11" s="8">
        <v>200895</v>
      </c>
      <c r="J11" s="8">
        <v>730221</v>
      </c>
      <c r="K11" s="8">
        <v>251471</v>
      </c>
      <c r="L11" s="8">
        <v>361287</v>
      </c>
      <c r="M11" s="8">
        <v>236948</v>
      </c>
      <c r="N11" s="8">
        <v>849706</v>
      </c>
      <c r="O11" s="8">
        <v>247722</v>
      </c>
      <c r="P11" s="8">
        <v>197848</v>
      </c>
      <c r="Q11" s="8">
        <v>173740</v>
      </c>
      <c r="R11" s="8">
        <v>619310</v>
      </c>
      <c r="S11" s="8"/>
      <c r="T11" s="8"/>
      <c r="U11" s="8"/>
      <c r="V11" s="8"/>
      <c r="W11" s="8">
        <v>2199237</v>
      </c>
      <c r="X11" s="8">
        <v>2063637</v>
      </c>
      <c r="Y11" s="8">
        <v>135600</v>
      </c>
      <c r="Z11" s="2">
        <v>6.57</v>
      </c>
      <c r="AA11" s="6">
        <v>2659875</v>
      </c>
    </row>
    <row r="12" spans="1:27" ht="13.5">
      <c r="A12" s="25" t="s">
        <v>37</v>
      </c>
      <c r="B12" s="29"/>
      <c r="C12" s="6">
        <v>18188992</v>
      </c>
      <c r="D12" s="6"/>
      <c r="E12" s="7">
        <v>8688286</v>
      </c>
      <c r="F12" s="8">
        <v>8688286</v>
      </c>
      <c r="G12" s="8">
        <v>1512303</v>
      </c>
      <c r="H12" s="8">
        <v>1475489</v>
      </c>
      <c r="I12" s="8">
        <v>-2939894</v>
      </c>
      <c r="J12" s="8">
        <v>47898</v>
      </c>
      <c r="K12" s="8">
        <v>1355376</v>
      </c>
      <c r="L12" s="8">
        <v>2240977</v>
      </c>
      <c r="M12" s="8">
        <v>1428362</v>
      </c>
      <c r="N12" s="8">
        <v>5024715</v>
      </c>
      <c r="O12" s="8">
        <v>1614430</v>
      </c>
      <c r="P12" s="8">
        <v>1064851</v>
      </c>
      <c r="Q12" s="8">
        <v>3089286</v>
      </c>
      <c r="R12" s="8">
        <v>5768567</v>
      </c>
      <c r="S12" s="8"/>
      <c r="T12" s="8"/>
      <c r="U12" s="8"/>
      <c r="V12" s="8"/>
      <c r="W12" s="8">
        <v>10841180</v>
      </c>
      <c r="X12" s="8">
        <v>6907286</v>
      </c>
      <c r="Y12" s="8">
        <v>3933894</v>
      </c>
      <c r="Z12" s="2">
        <v>56.95</v>
      </c>
      <c r="AA12" s="6">
        <v>8688286</v>
      </c>
    </row>
    <row r="13" spans="1:27" ht="13.5">
      <c r="A13" s="23" t="s">
        <v>38</v>
      </c>
      <c r="B13" s="29"/>
      <c r="C13" s="6">
        <v>2367951</v>
      </c>
      <c r="D13" s="6"/>
      <c r="E13" s="7">
        <v>1698461</v>
      </c>
      <c r="F13" s="8">
        <v>1698461</v>
      </c>
      <c r="G13" s="8">
        <v>122832</v>
      </c>
      <c r="H13" s="8">
        <v>136101</v>
      </c>
      <c r="I13" s="8">
        <v>141875</v>
      </c>
      <c r="J13" s="8">
        <v>400808</v>
      </c>
      <c r="K13" s="8">
        <v>193495</v>
      </c>
      <c r="L13" s="8">
        <v>180729</v>
      </c>
      <c r="M13" s="8">
        <v>182221</v>
      </c>
      <c r="N13" s="8">
        <v>556445</v>
      </c>
      <c r="O13" s="8">
        <v>186260</v>
      </c>
      <c r="P13" s="8">
        <v>177864</v>
      </c>
      <c r="Q13" s="8">
        <v>184091</v>
      </c>
      <c r="R13" s="8">
        <v>548215</v>
      </c>
      <c r="S13" s="8"/>
      <c r="T13" s="8"/>
      <c r="U13" s="8"/>
      <c r="V13" s="8"/>
      <c r="W13" s="8">
        <v>1505468</v>
      </c>
      <c r="X13" s="8">
        <v>1548140</v>
      </c>
      <c r="Y13" s="8">
        <v>-42672</v>
      </c>
      <c r="Z13" s="2">
        <v>-2.76</v>
      </c>
      <c r="AA13" s="6">
        <v>1698461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58699668</v>
      </c>
      <c r="D15" s="6"/>
      <c r="E15" s="7">
        <v>45040000</v>
      </c>
      <c r="F15" s="8">
        <v>56840000</v>
      </c>
      <c r="G15" s="8">
        <v>994206</v>
      </c>
      <c r="H15" s="8">
        <v>884675</v>
      </c>
      <c r="I15" s="8">
        <v>787236</v>
      </c>
      <c r="J15" s="8">
        <v>2666117</v>
      </c>
      <c r="K15" s="8">
        <v>7093555</v>
      </c>
      <c r="L15" s="8">
        <v>4664151</v>
      </c>
      <c r="M15" s="8">
        <v>3907228</v>
      </c>
      <c r="N15" s="8">
        <v>15664934</v>
      </c>
      <c r="O15" s="8">
        <v>915604</v>
      </c>
      <c r="P15" s="8">
        <v>10858115</v>
      </c>
      <c r="Q15" s="8">
        <v>4124834</v>
      </c>
      <c r="R15" s="8">
        <v>15898553</v>
      </c>
      <c r="S15" s="8"/>
      <c r="T15" s="8"/>
      <c r="U15" s="8"/>
      <c r="V15" s="8"/>
      <c r="W15" s="8">
        <v>34229604</v>
      </c>
      <c r="X15" s="8">
        <v>19034786</v>
      </c>
      <c r="Y15" s="8">
        <v>15194818</v>
      </c>
      <c r="Z15" s="2">
        <v>79.83</v>
      </c>
      <c r="AA15" s="6">
        <v>56840000</v>
      </c>
    </row>
    <row r="16" spans="1:27" ht="13.5">
      <c r="A16" s="23" t="s">
        <v>41</v>
      </c>
      <c r="B16" s="29"/>
      <c r="C16" s="6">
        <v>1445420</v>
      </c>
      <c r="D16" s="6"/>
      <c r="E16" s="7">
        <v>1563005</v>
      </c>
      <c r="F16" s="8">
        <v>1563005</v>
      </c>
      <c r="G16" s="8">
        <v>143660</v>
      </c>
      <c r="H16" s="8">
        <v>108617</v>
      </c>
      <c r="I16" s="8">
        <v>118130</v>
      </c>
      <c r="J16" s="8">
        <v>370407</v>
      </c>
      <c r="K16" s="8">
        <v>131899</v>
      </c>
      <c r="L16" s="8">
        <v>171163</v>
      </c>
      <c r="M16" s="8">
        <v>221045</v>
      </c>
      <c r="N16" s="8">
        <v>524107</v>
      </c>
      <c r="O16" s="8">
        <v>162761</v>
      </c>
      <c r="P16" s="8">
        <v>119736</v>
      </c>
      <c r="Q16" s="8">
        <v>101666</v>
      </c>
      <c r="R16" s="8">
        <v>384163</v>
      </c>
      <c r="S16" s="8"/>
      <c r="T16" s="8"/>
      <c r="U16" s="8"/>
      <c r="V16" s="8"/>
      <c r="W16" s="8">
        <v>1278677</v>
      </c>
      <c r="X16" s="8">
        <v>1240293</v>
      </c>
      <c r="Y16" s="8">
        <v>38384</v>
      </c>
      <c r="Z16" s="2">
        <v>3.09</v>
      </c>
      <c r="AA16" s="6">
        <v>1563005</v>
      </c>
    </row>
    <row r="17" spans="1:27" ht="13.5">
      <c r="A17" s="23" t="s">
        <v>42</v>
      </c>
      <c r="B17" s="29"/>
      <c r="C17" s="6">
        <v>2408309</v>
      </c>
      <c r="D17" s="6"/>
      <c r="E17" s="7">
        <v>2203254</v>
      </c>
      <c r="F17" s="8">
        <v>2203254</v>
      </c>
      <c r="G17" s="8">
        <v>151402</v>
      </c>
      <c r="H17" s="8">
        <v>217318</v>
      </c>
      <c r="I17" s="8">
        <v>180616</v>
      </c>
      <c r="J17" s="8">
        <v>549336</v>
      </c>
      <c r="K17" s="8">
        <v>217885</v>
      </c>
      <c r="L17" s="8">
        <v>280332</v>
      </c>
      <c r="M17" s="8">
        <v>129010</v>
      </c>
      <c r="N17" s="8">
        <v>627227</v>
      </c>
      <c r="O17" s="8">
        <v>219353</v>
      </c>
      <c r="P17" s="8">
        <v>232487</v>
      </c>
      <c r="Q17" s="8">
        <v>214488</v>
      </c>
      <c r="R17" s="8">
        <v>666328</v>
      </c>
      <c r="S17" s="8"/>
      <c r="T17" s="8"/>
      <c r="U17" s="8"/>
      <c r="V17" s="8"/>
      <c r="W17" s="8">
        <v>1842891</v>
      </c>
      <c r="X17" s="8">
        <v>1817170</v>
      </c>
      <c r="Y17" s="8">
        <v>25721</v>
      </c>
      <c r="Z17" s="2">
        <v>1.42</v>
      </c>
      <c r="AA17" s="6">
        <v>2203254</v>
      </c>
    </row>
    <row r="18" spans="1:27" ht="13.5">
      <c r="A18" s="23" t="s">
        <v>43</v>
      </c>
      <c r="B18" s="29"/>
      <c r="C18" s="6">
        <v>56568366</v>
      </c>
      <c r="D18" s="6"/>
      <c r="E18" s="7">
        <v>59136579</v>
      </c>
      <c r="F18" s="8">
        <v>64427924</v>
      </c>
      <c r="G18" s="8">
        <v>18360000</v>
      </c>
      <c r="H18" s="8">
        <v>789858</v>
      </c>
      <c r="I18" s="8">
        <v>1077275</v>
      </c>
      <c r="J18" s="8">
        <v>20227133</v>
      </c>
      <c r="K18" s="8">
        <v>907671</v>
      </c>
      <c r="L18" s="8">
        <v>1072197</v>
      </c>
      <c r="M18" s="8">
        <v>15081729</v>
      </c>
      <c r="N18" s="8">
        <v>17061597</v>
      </c>
      <c r="O18" s="8">
        <v>1589187</v>
      </c>
      <c r="P18" s="8">
        <v>767366</v>
      </c>
      <c r="Q18" s="8">
        <v>12015519</v>
      </c>
      <c r="R18" s="8">
        <v>14372072</v>
      </c>
      <c r="S18" s="8"/>
      <c r="T18" s="8"/>
      <c r="U18" s="8"/>
      <c r="V18" s="8"/>
      <c r="W18" s="8">
        <v>51660802</v>
      </c>
      <c r="X18" s="8">
        <v>50507943</v>
      </c>
      <c r="Y18" s="8">
        <v>1152859</v>
      </c>
      <c r="Z18" s="2">
        <v>2.28</v>
      </c>
      <c r="AA18" s="6">
        <v>64427924</v>
      </c>
    </row>
    <row r="19" spans="1:27" ht="13.5">
      <c r="A19" s="23" t="s">
        <v>44</v>
      </c>
      <c r="B19" s="29"/>
      <c r="C19" s="6">
        <v>15770169</v>
      </c>
      <c r="D19" s="6"/>
      <c r="E19" s="7">
        <v>17555064</v>
      </c>
      <c r="F19" s="26">
        <v>17555064</v>
      </c>
      <c r="G19" s="26">
        <v>998101</v>
      </c>
      <c r="H19" s="26">
        <v>1867379</v>
      </c>
      <c r="I19" s="26">
        <v>2404376</v>
      </c>
      <c r="J19" s="26">
        <v>5269856</v>
      </c>
      <c r="K19" s="26">
        <v>1682748</v>
      </c>
      <c r="L19" s="26">
        <v>2973207</v>
      </c>
      <c r="M19" s="26">
        <v>1825157</v>
      </c>
      <c r="N19" s="26">
        <v>6481112</v>
      </c>
      <c r="O19" s="26">
        <v>1259547</v>
      </c>
      <c r="P19" s="26">
        <v>928817</v>
      </c>
      <c r="Q19" s="26">
        <v>1023245</v>
      </c>
      <c r="R19" s="26">
        <v>3211609</v>
      </c>
      <c r="S19" s="26"/>
      <c r="T19" s="26"/>
      <c r="U19" s="26"/>
      <c r="V19" s="26"/>
      <c r="W19" s="26">
        <v>14962577</v>
      </c>
      <c r="X19" s="26">
        <v>15156511</v>
      </c>
      <c r="Y19" s="26">
        <v>-193934</v>
      </c>
      <c r="Z19" s="27">
        <v>-1.28</v>
      </c>
      <c r="AA19" s="28">
        <v>17555064</v>
      </c>
    </row>
    <row r="20" spans="1:27" ht="13.5">
      <c r="A20" s="23" t="s">
        <v>45</v>
      </c>
      <c r="B20" s="29"/>
      <c r="C20" s="6">
        <v>3560800</v>
      </c>
      <c r="D20" s="6"/>
      <c r="E20" s="7">
        <v>2595316</v>
      </c>
      <c r="F20" s="8">
        <v>2595316</v>
      </c>
      <c r="G20" s="8"/>
      <c r="H20" s="8">
        <v>210732</v>
      </c>
      <c r="I20" s="30"/>
      <c r="J20" s="8">
        <v>210732</v>
      </c>
      <c r="K20" s="8"/>
      <c r="L20" s="8"/>
      <c r="M20" s="8"/>
      <c r="N20" s="8"/>
      <c r="O20" s="8">
        <v>74500</v>
      </c>
      <c r="P20" s="30"/>
      <c r="Q20" s="8"/>
      <c r="R20" s="8">
        <v>74500</v>
      </c>
      <c r="S20" s="8"/>
      <c r="T20" s="8"/>
      <c r="U20" s="8"/>
      <c r="V20" s="8"/>
      <c r="W20" s="30">
        <v>285232</v>
      </c>
      <c r="X20" s="8">
        <v>328045</v>
      </c>
      <c r="Y20" s="8">
        <v>-42813</v>
      </c>
      <c r="Z20" s="2">
        <v>-13.05</v>
      </c>
      <c r="AA20" s="6">
        <v>2595316</v>
      </c>
    </row>
    <row r="21" spans="1:27" ht="24.75" customHeight="1">
      <c r="A21" s="31" t="s">
        <v>46</v>
      </c>
      <c r="B21" s="32"/>
      <c r="C21" s="33">
        <f aca="true" t="shared" si="0" ref="C21:Y21">SUM(C5:C20)</f>
        <v>467451638</v>
      </c>
      <c r="D21" s="33">
        <f t="shared" si="0"/>
        <v>0</v>
      </c>
      <c r="E21" s="34">
        <f t="shared" si="0"/>
        <v>480920781</v>
      </c>
      <c r="F21" s="35">
        <f t="shared" si="0"/>
        <v>498242126</v>
      </c>
      <c r="G21" s="35">
        <f t="shared" si="0"/>
        <v>147660784</v>
      </c>
      <c r="H21" s="35">
        <f t="shared" si="0"/>
        <v>24647113</v>
      </c>
      <c r="I21" s="35">
        <f t="shared" si="0"/>
        <v>15676248</v>
      </c>
      <c r="J21" s="35">
        <f t="shared" si="0"/>
        <v>187984145</v>
      </c>
      <c r="K21" s="35">
        <f t="shared" si="0"/>
        <v>31675591</v>
      </c>
      <c r="L21" s="35">
        <f t="shared" si="0"/>
        <v>31368976</v>
      </c>
      <c r="M21" s="35">
        <f t="shared" si="0"/>
        <v>41783321</v>
      </c>
      <c r="N21" s="35">
        <f t="shared" si="0"/>
        <v>104827888</v>
      </c>
      <c r="O21" s="35">
        <f t="shared" si="0"/>
        <v>30476742</v>
      </c>
      <c r="P21" s="35">
        <f t="shared" si="0"/>
        <v>32701025</v>
      </c>
      <c r="Q21" s="35">
        <f t="shared" si="0"/>
        <v>39845840</v>
      </c>
      <c r="R21" s="35">
        <f t="shared" si="0"/>
        <v>103023607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395835640</v>
      </c>
      <c r="X21" s="35">
        <f t="shared" si="0"/>
        <v>377432386</v>
      </c>
      <c r="Y21" s="35">
        <f t="shared" si="0"/>
        <v>18403254</v>
      </c>
      <c r="Z21" s="36">
        <f>+IF(X21&lt;&gt;0,+(Y21/X21)*100,0)</f>
        <v>4.87590749565407</v>
      </c>
      <c r="AA21" s="33">
        <f>SUM(AA5:AA20)</f>
        <v>498242126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149076840</v>
      </c>
      <c r="D24" s="6"/>
      <c r="E24" s="7">
        <v>186234060</v>
      </c>
      <c r="F24" s="8">
        <v>185758025</v>
      </c>
      <c r="G24" s="8">
        <v>12283045</v>
      </c>
      <c r="H24" s="8">
        <v>12769554</v>
      </c>
      <c r="I24" s="8">
        <v>12117066</v>
      </c>
      <c r="J24" s="8">
        <v>37169665</v>
      </c>
      <c r="K24" s="8">
        <v>12984210</v>
      </c>
      <c r="L24" s="8">
        <v>18218416</v>
      </c>
      <c r="M24" s="8">
        <v>14610486</v>
      </c>
      <c r="N24" s="8">
        <v>45813112</v>
      </c>
      <c r="O24" s="8">
        <v>14154698</v>
      </c>
      <c r="P24" s="8">
        <v>12807611</v>
      </c>
      <c r="Q24" s="8">
        <v>12395205</v>
      </c>
      <c r="R24" s="8">
        <v>39357514</v>
      </c>
      <c r="S24" s="8"/>
      <c r="T24" s="8"/>
      <c r="U24" s="8"/>
      <c r="V24" s="8"/>
      <c r="W24" s="8">
        <v>122340291</v>
      </c>
      <c r="X24" s="8">
        <v>132122839</v>
      </c>
      <c r="Y24" s="8">
        <v>-9782548</v>
      </c>
      <c r="Z24" s="2">
        <v>-7.4</v>
      </c>
      <c r="AA24" s="6">
        <v>185758025</v>
      </c>
    </row>
    <row r="25" spans="1:27" ht="13.5">
      <c r="A25" s="25" t="s">
        <v>49</v>
      </c>
      <c r="B25" s="24"/>
      <c r="C25" s="6">
        <v>7588446</v>
      </c>
      <c r="D25" s="6"/>
      <c r="E25" s="7">
        <v>8330421</v>
      </c>
      <c r="F25" s="8">
        <v>8330421</v>
      </c>
      <c r="G25" s="8">
        <v>637573</v>
      </c>
      <c r="H25" s="8">
        <v>637573</v>
      </c>
      <c r="I25" s="8">
        <v>637573</v>
      </c>
      <c r="J25" s="8">
        <v>1912719</v>
      </c>
      <c r="K25" s="8">
        <v>637573</v>
      </c>
      <c r="L25" s="8">
        <v>637573</v>
      </c>
      <c r="M25" s="8">
        <v>637573</v>
      </c>
      <c r="N25" s="8">
        <v>1912719</v>
      </c>
      <c r="O25" s="8">
        <v>637571</v>
      </c>
      <c r="P25" s="8">
        <v>637571</v>
      </c>
      <c r="Q25" s="8">
        <v>637572</v>
      </c>
      <c r="R25" s="8">
        <v>1912714</v>
      </c>
      <c r="S25" s="8"/>
      <c r="T25" s="8"/>
      <c r="U25" s="8"/>
      <c r="V25" s="8"/>
      <c r="W25" s="8">
        <v>5738152</v>
      </c>
      <c r="X25" s="8">
        <v>6014810</v>
      </c>
      <c r="Y25" s="8">
        <v>-276658</v>
      </c>
      <c r="Z25" s="2">
        <v>-4.6</v>
      </c>
      <c r="AA25" s="6">
        <v>8330421</v>
      </c>
    </row>
    <row r="26" spans="1:27" ht="13.5">
      <c r="A26" s="25" t="s">
        <v>50</v>
      </c>
      <c r="B26" s="24"/>
      <c r="C26" s="6">
        <v>57822982</v>
      </c>
      <c r="D26" s="6"/>
      <c r="E26" s="7">
        <v>41606299</v>
      </c>
      <c r="F26" s="8">
        <v>51606299</v>
      </c>
      <c r="G26" s="8">
        <v>571331</v>
      </c>
      <c r="H26" s="8">
        <v>707150</v>
      </c>
      <c r="I26" s="8">
        <v>290453</v>
      </c>
      <c r="J26" s="8">
        <v>1568934</v>
      </c>
      <c r="K26" s="8">
        <v>5286856</v>
      </c>
      <c r="L26" s="8">
        <v>5057604</v>
      </c>
      <c r="M26" s="8">
        <v>2671024</v>
      </c>
      <c r="N26" s="8">
        <v>13015484</v>
      </c>
      <c r="O26" s="8">
        <v>276034</v>
      </c>
      <c r="P26" s="8">
        <v>8098973</v>
      </c>
      <c r="Q26" s="8">
        <v>3739478</v>
      </c>
      <c r="R26" s="8">
        <v>12114485</v>
      </c>
      <c r="S26" s="8"/>
      <c r="T26" s="8"/>
      <c r="U26" s="8"/>
      <c r="V26" s="8"/>
      <c r="W26" s="8">
        <v>26698903</v>
      </c>
      <c r="X26" s="8">
        <v>28439118</v>
      </c>
      <c r="Y26" s="8">
        <v>-1740215</v>
      </c>
      <c r="Z26" s="2">
        <v>-6.12</v>
      </c>
      <c r="AA26" s="6">
        <v>51606299</v>
      </c>
    </row>
    <row r="27" spans="1:27" ht="13.5">
      <c r="A27" s="25" t="s">
        <v>51</v>
      </c>
      <c r="B27" s="24"/>
      <c r="C27" s="6">
        <v>27794202</v>
      </c>
      <c r="D27" s="6"/>
      <c r="E27" s="7">
        <v>34743260</v>
      </c>
      <c r="F27" s="8">
        <v>34743260</v>
      </c>
      <c r="G27" s="8"/>
      <c r="H27" s="8"/>
      <c r="I27" s="8"/>
      <c r="J27" s="8"/>
      <c r="K27" s="8"/>
      <c r="L27" s="8">
        <v>13469667</v>
      </c>
      <c r="M27" s="8">
        <v>2673487</v>
      </c>
      <c r="N27" s="8">
        <v>16143154</v>
      </c>
      <c r="O27" s="8">
        <v>2670667</v>
      </c>
      <c r="P27" s="8">
        <v>2672627</v>
      </c>
      <c r="Q27" s="8">
        <v>2671710</v>
      </c>
      <c r="R27" s="8">
        <v>8015004</v>
      </c>
      <c r="S27" s="8"/>
      <c r="T27" s="8"/>
      <c r="U27" s="8"/>
      <c r="V27" s="8"/>
      <c r="W27" s="8">
        <v>24158158</v>
      </c>
      <c r="X27" s="8">
        <v>14476440</v>
      </c>
      <c r="Y27" s="8">
        <v>9681718</v>
      </c>
      <c r="Z27" s="2">
        <v>66.88</v>
      </c>
      <c r="AA27" s="6">
        <v>34743260</v>
      </c>
    </row>
    <row r="28" spans="1:27" ht="13.5">
      <c r="A28" s="25" t="s">
        <v>52</v>
      </c>
      <c r="B28" s="24"/>
      <c r="C28" s="6">
        <v>16899036</v>
      </c>
      <c r="D28" s="6"/>
      <c r="E28" s="7">
        <v>21539364</v>
      </c>
      <c r="F28" s="8">
        <v>21539364</v>
      </c>
      <c r="G28" s="8"/>
      <c r="H28" s="8"/>
      <c r="I28" s="8"/>
      <c r="J28" s="8"/>
      <c r="K28" s="8"/>
      <c r="L28" s="8"/>
      <c r="M28" s="8">
        <v>6370900</v>
      </c>
      <c r="N28" s="8">
        <v>6370900</v>
      </c>
      <c r="O28" s="8"/>
      <c r="P28" s="8"/>
      <c r="Q28" s="8"/>
      <c r="R28" s="8"/>
      <c r="S28" s="8"/>
      <c r="T28" s="8"/>
      <c r="U28" s="8"/>
      <c r="V28" s="8"/>
      <c r="W28" s="8">
        <v>6370900</v>
      </c>
      <c r="X28" s="8">
        <v>7558952</v>
      </c>
      <c r="Y28" s="8">
        <v>-1188052</v>
      </c>
      <c r="Z28" s="2">
        <v>-15.72</v>
      </c>
      <c r="AA28" s="6">
        <v>21539364</v>
      </c>
    </row>
    <row r="29" spans="1:27" ht="13.5">
      <c r="A29" s="25" t="s">
        <v>53</v>
      </c>
      <c r="B29" s="24"/>
      <c r="C29" s="6">
        <v>97204703</v>
      </c>
      <c r="D29" s="6"/>
      <c r="E29" s="7">
        <v>108897244</v>
      </c>
      <c r="F29" s="8">
        <v>108897244</v>
      </c>
      <c r="G29" s="8">
        <v>7510150</v>
      </c>
      <c r="H29" s="8">
        <v>13608673</v>
      </c>
      <c r="I29" s="8">
        <v>-121502</v>
      </c>
      <c r="J29" s="8">
        <v>20997321</v>
      </c>
      <c r="K29" s="8">
        <v>16726973</v>
      </c>
      <c r="L29" s="8">
        <v>6977774</v>
      </c>
      <c r="M29" s="8">
        <v>2700561</v>
      </c>
      <c r="N29" s="8">
        <v>26405308</v>
      </c>
      <c r="O29" s="8">
        <v>14739466</v>
      </c>
      <c r="P29" s="8">
        <v>8036964</v>
      </c>
      <c r="Q29" s="8">
        <v>8072364</v>
      </c>
      <c r="R29" s="8">
        <v>30848794</v>
      </c>
      <c r="S29" s="8"/>
      <c r="T29" s="8"/>
      <c r="U29" s="8"/>
      <c r="V29" s="8"/>
      <c r="W29" s="8">
        <v>78251423</v>
      </c>
      <c r="X29" s="8">
        <v>84635200</v>
      </c>
      <c r="Y29" s="8">
        <v>-6383777</v>
      </c>
      <c r="Z29" s="2">
        <v>-7.54</v>
      </c>
      <c r="AA29" s="6">
        <v>108897244</v>
      </c>
    </row>
    <row r="30" spans="1:27" ht="13.5">
      <c r="A30" s="25" t="s">
        <v>54</v>
      </c>
      <c r="B30" s="24"/>
      <c r="C30" s="6">
        <v>21844494</v>
      </c>
      <c r="D30" s="6"/>
      <c r="E30" s="7">
        <v>29633037</v>
      </c>
      <c r="F30" s="8">
        <v>28705396</v>
      </c>
      <c r="G30" s="8">
        <v>222610</v>
      </c>
      <c r="H30" s="8">
        <v>2294545</v>
      </c>
      <c r="I30" s="8">
        <v>2210967</v>
      </c>
      <c r="J30" s="8">
        <v>4728122</v>
      </c>
      <c r="K30" s="8">
        <v>2065509</v>
      </c>
      <c r="L30" s="8">
        <v>2064764</v>
      </c>
      <c r="M30" s="8">
        <v>2841719</v>
      </c>
      <c r="N30" s="8">
        <v>6971992</v>
      </c>
      <c r="O30" s="8">
        <v>2116350</v>
      </c>
      <c r="P30" s="8">
        <v>1998176</v>
      </c>
      <c r="Q30" s="8">
        <v>2065824</v>
      </c>
      <c r="R30" s="8">
        <v>6180350</v>
      </c>
      <c r="S30" s="8"/>
      <c r="T30" s="8"/>
      <c r="U30" s="8"/>
      <c r="V30" s="8"/>
      <c r="W30" s="8">
        <v>17880464</v>
      </c>
      <c r="X30" s="8">
        <v>18929210</v>
      </c>
      <c r="Y30" s="8">
        <v>-1048746</v>
      </c>
      <c r="Z30" s="2">
        <v>-5.54</v>
      </c>
      <c r="AA30" s="6">
        <v>28705396</v>
      </c>
    </row>
    <row r="31" spans="1:27" ht="13.5">
      <c r="A31" s="25" t="s">
        <v>55</v>
      </c>
      <c r="B31" s="24"/>
      <c r="C31" s="6">
        <v>26290311</v>
      </c>
      <c r="D31" s="6"/>
      <c r="E31" s="7">
        <v>32694235</v>
      </c>
      <c r="F31" s="8">
        <v>40325882</v>
      </c>
      <c r="G31" s="8">
        <v>270571</v>
      </c>
      <c r="H31" s="8">
        <v>957231</v>
      </c>
      <c r="I31" s="8">
        <v>2163724</v>
      </c>
      <c r="J31" s="8">
        <v>3391526</v>
      </c>
      <c r="K31" s="8">
        <v>2356998</v>
      </c>
      <c r="L31" s="8">
        <v>2389160</v>
      </c>
      <c r="M31" s="8">
        <v>3222481</v>
      </c>
      <c r="N31" s="8">
        <v>7968639</v>
      </c>
      <c r="O31" s="8">
        <v>2731740</v>
      </c>
      <c r="P31" s="8">
        <v>2105272</v>
      </c>
      <c r="Q31" s="8">
        <v>3414479</v>
      </c>
      <c r="R31" s="8">
        <v>8251491</v>
      </c>
      <c r="S31" s="8"/>
      <c r="T31" s="8"/>
      <c r="U31" s="8"/>
      <c r="V31" s="8"/>
      <c r="W31" s="8">
        <v>19611656</v>
      </c>
      <c r="X31" s="8">
        <v>22065269</v>
      </c>
      <c r="Y31" s="8">
        <v>-2453613</v>
      </c>
      <c r="Z31" s="2">
        <v>-11.12</v>
      </c>
      <c r="AA31" s="6">
        <v>40325882</v>
      </c>
    </row>
    <row r="32" spans="1:27" ht="13.5">
      <c r="A32" s="25" t="s">
        <v>43</v>
      </c>
      <c r="B32" s="24"/>
      <c r="C32" s="6">
        <v>1133147</v>
      </c>
      <c r="D32" s="6"/>
      <c r="E32" s="7">
        <v>1247460</v>
      </c>
      <c r="F32" s="8">
        <v>1388060</v>
      </c>
      <c r="G32" s="8">
        <v>149124</v>
      </c>
      <c r="H32" s="8">
        <v>61906</v>
      </c>
      <c r="I32" s="8">
        <v>82861</v>
      </c>
      <c r="J32" s="8">
        <v>293891</v>
      </c>
      <c r="K32" s="8">
        <v>99568</v>
      </c>
      <c r="L32" s="8">
        <v>313351</v>
      </c>
      <c r="M32" s="8">
        <v>22904</v>
      </c>
      <c r="N32" s="8">
        <v>435823</v>
      </c>
      <c r="O32" s="8">
        <v>62115</v>
      </c>
      <c r="P32" s="8">
        <v>147529</v>
      </c>
      <c r="Q32" s="8">
        <v>113070</v>
      </c>
      <c r="R32" s="8">
        <v>322714</v>
      </c>
      <c r="S32" s="8"/>
      <c r="T32" s="8"/>
      <c r="U32" s="8"/>
      <c r="V32" s="8"/>
      <c r="W32" s="8">
        <v>1052428</v>
      </c>
      <c r="X32" s="8">
        <v>989579</v>
      </c>
      <c r="Y32" s="8">
        <v>62849</v>
      </c>
      <c r="Z32" s="2">
        <v>6.35</v>
      </c>
      <c r="AA32" s="6">
        <v>1388060</v>
      </c>
    </row>
    <row r="33" spans="1:27" ht="13.5">
      <c r="A33" s="25" t="s">
        <v>56</v>
      </c>
      <c r="B33" s="24"/>
      <c r="C33" s="6">
        <v>23081680</v>
      </c>
      <c r="D33" s="6"/>
      <c r="E33" s="7">
        <v>32465831</v>
      </c>
      <c r="F33" s="8">
        <v>33769875</v>
      </c>
      <c r="G33" s="8">
        <v>2777563</v>
      </c>
      <c r="H33" s="8">
        <v>1209469</v>
      </c>
      <c r="I33" s="8">
        <v>4160183</v>
      </c>
      <c r="J33" s="8">
        <v>8147215</v>
      </c>
      <c r="K33" s="8">
        <v>2276892</v>
      </c>
      <c r="L33" s="8">
        <v>2556227</v>
      </c>
      <c r="M33" s="8">
        <v>1669519</v>
      </c>
      <c r="N33" s="8">
        <v>6502638</v>
      </c>
      <c r="O33" s="8">
        <v>1288681</v>
      </c>
      <c r="P33" s="8">
        <v>2596290</v>
      </c>
      <c r="Q33" s="8">
        <v>1978791</v>
      </c>
      <c r="R33" s="8">
        <v>5863762</v>
      </c>
      <c r="S33" s="8"/>
      <c r="T33" s="8"/>
      <c r="U33" s="8"/>
      <c r="V33" s="8"/>
      <c r="W33" s="8">
        <v>20513615</v>
      </c>
      <c r="X33" s="8">
        <v>24104059</v>
      </c>
      <c r="Y33" s="8">
        <v>-3590444</v>
      </c>
      <c r="Z33" s="2">
        <v>-14.9</v>
      </c>
      <c r="AA33" s="6">
        <v>33769875</v>
      </c>
    </row>
    <row r="34" spans="1:27" ht="13.5">
      <c r="A34" s="23" t="s">
        <v>57</v>
      </c>
      <c r="B34" s="29"/>
      <c r="C34" s="6">
        <v>1875764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430611605</v>
      </c>
      <c r="D35" s="33">
        <f>SUM(D24:D34)</f>
        <v>0</v>
      </c>
      <c r="E35" s="34">
        <f t="shared" si="1"/>
        <v>497391211</v>
      </c>
      <c r="F35" s="35">
        <f t="shared" si="1"/>
        <v>515063826</v>
      </c>
      <c r="G35" s="35">
        <f t="shared" si="1"/>
        <v>24421967</v>
      </c>
      <c r="H35" s="35">
        <f t="shared" si="1"/>
        <v>32246101</v>
      </c>
      <c r="I35" s="35">
        <f t="shared" si="1"/>
        <v>21541325</v>
      </c>
      <c r="J35" s="35">
        <f t="shared" si="1"/>
        <v>78209393</v>
      </c>
      <c r="K35" s="35">
        <f t="shared" si="1"/>
        <v>42434579</v>
      </c>
      <c r="L35" s="35">
        <f t="shared" si="1"/>
        <v>51684536</v>
      </c>
      <c r="M35" s="35">
        <f t="shared" si="1"/>
        <v>37420654</v>
      </c>
      <c r="N35" s="35">
        <f t="shared" si="1"/>
        <v>131539769</v>
      </c>
      <c r="O35" s="35">
        <f t="shared" si="1"/>
        <v>38677322</v>
      </c>
      <c r="P35" s="35">
        <f t="shared" si="1"/>
        <v>39101013</v>
      </c>
      <c r="Q35" s="35">
        <f t="shared" si="1"/>
        <v>35088493</v>
      </c>
      <c r="R35" s="35">
        <f t="shared" si="1"/>
        <v>112866828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322615990</v>
      </c>
      <c r="X35" s="35">
        <f t="shared" si="1"/>
        <v>339335476</v>
      </c>
      <c r="Y35" s="35">
        <f t="shared" si="1"/>
        <v>-16719486</v>
      </c>
      <c r="Z35" s="36">
        <f>+IF(X35&lt;&gt;0,+(Y35/X35)*100,0)</f>
        <v>-4.927125862902704</v>
      </c>
      <c r="AA35" s="33">
        <f>SUM(AA24:AA34)</f>
        <v>515063826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36840033</v>
      </c>
      <c r="D37" s="46">
        <f>+D21-D35</f>
        <v>0</v>
      </c>
      <c r="E37" s="47">
        <f t="shared" si="2"/>
        <v>-16470430</v>
      </c>
      <c r="F37" s="48">
        <f t="shared" si="2"/>
        <v>-16821700</v>
      </c>
      <c r="G37" s="48">
        <f t="shared" si="2"/>
        <v>123238817</v>
      </c>
      <c r="H37" s="48">
        <f t="shared" si="2"/>
        <v>-7598988</v>
      </c>
      <c r="I37" s="48">
        <f t="shared" si="2"/>
        <v>-5865077</v>
      </c>
      <c r="J37" s="48">
        <f t="shared" si="2"/>
        <v>109774752</v>
      </c>
      <c r="K37" s="48">
        <f t="shared" si="2"/>
        <v>-10758988</v>
      </c>
      <c r="L37" s="48">
        <f t="shared" si="2"/>
        <v>-20315560</v>
      </c>
      <c r="M37" s="48">
        <f t="shared" si="2"/>
        <v>4362667</v>
      </c>
      <c r="N37" s="48">
        <f t="shared" si="2"/>
        <v>-26711881</v>
      </c>
      <c r="O37" s="48">
        <f t="shared" si="2"/>
        <v>-8200580</v>
      </c>
      <c r="P37" s="48">
        <f t="shared" si="2"/>
        <v>-6399988</v>
      </c>
      <c r="Q37" s="48">
        <f t="shared" si="2"/>
        <v>4757347</v>
      </c>
      <c r="R37" s="48">
        <f t="shared" si="2"/>
        <v>-9843221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73219650</v>
      </c>
      <c r="X37" s="48">
        <f>IF(F21=F35,0,X21-X35)</f>
        <v>38096910</v>
      </c>
      <c r="Y37" s="48">
        <f t="shared" si="2"/>
        <v>35122740</v>
      </c>
      <c r="Z37" s="49">
        <f>+IF(X37&lt;&gt;0,+(Y37/X37)*100,0)</f>
        <v>92.19314637328854</v>
      </c>
      <c r="AA37" s="46">
        <f>+AA21-AA35</f>
        <v>-16821700</v>
      </c>
    </row>
    <row r="38" spans="1:27" ht="22.5" customHeight="1">
      <c r="A38" s="50" t="s">
        <v>60</v>
      </c>
      <c r="B38" s="29"/>
      <c r="C38" s="6">
        <v>23703308</v>
      </c>
      <c r="D38" s="6"/>
      <c r="E38" s="7">
        <v>16243200</v>
      </c>
      <c r="F38" s="8">
        <v>16488251</v>
      </c>
      <c r="G38" s="8"/>
      <c r="H38" s="8">
        <v>2640</v>
      </c>
      <c r="I38" s="8">
        <v>150106</v>
      </c>
      <c r="J38" s="8">
        <v>152746</v>
      </c>
      <c r="K38" s="8">
        <v>9005</v>
      </c>
      <c r="L38" s="8">
        <v>682583</v>
      </c>
      <c r="M38" s="8">
        <v>640687</v>
      </c>
      <c r="N38" s="8">
        <v>1332275</v>
      </c>
      <c r="O38" s="8">
        <v>1295304</v>
      </c>
      <c r="P38" s="8"/>
      <c r="Q38" s="8">
        <v>125368</v>
      </c>
      <c r="R38" s="8">
        <v>1420672</v>
      </c>
      <c r="S38" s="8"/>
      <c r="T38" s="8"/>
      <c r="U38" s="8"/>
      <c r="V38" s="8"/>
      <c r="W38" s="8">
        <v>2905693</v>
      </c>
      <c r="X38" s="8">
        <v>5302673</v>
      </c>
      <c r="Y38" s="8">
        <v>-2396980</v>
      </c>
      <c r="Z38" s="2">
        <v>-45.2</v>
      </c>
      <c r="AA38" s="6">
        <v>16488251</v>
      </c>
    </row>
    <row r="39" spans="1:27" ht="57" customHeight="1">
      <c r="A39" s="50" t="s">
        <v>61</v>
      </c>
      <c r="B39" s="29"/>
      <c r="C39" s="28">
        <v>1146482</v>
      </c>
      <c r="D39" s="28"/>
      <c r="E39" s="7">
        <v>858600</v>
      </c>
      <c r="F39" s="26">
        <v>1096224</v>
      </c>
      <c r="G39" s="26">
        <v>13493</v>
      </c>
      <c r="H39" s="26">
        <v>182110</v>
      </c>
      <c r="I39" s="26">
        <v>248294</v>
      </c>
      <c r="J39" s="26">
        <v>443897</v>
      </c>
      <c r="K39" s="26">
        <v>171731</v>
      </c>
      <c r="L39" s="26">
        <v>104317</v>
      </c>
      <c r="M39" s="26">
        <v>92569</v>
      </c>
      <c r="N39" s="26">
        <v>368617</v>
      </c>
      <c r="O39" s="26">
        <v>60288</v>
      </c>
      <c r="P39" s="26">
        <v>113386</v>
      </c>
      <c r="Q39" s="26">
        <v>157501</v>
      </c>
      <c r="R39" s="26">
        <v>331175</v>
      </c>
      <c r="S39" s="26"/>
      <c r="T39" s="26"/>
      <c r="U39" s="26"/>
      <c r="V39" s="26"/>
      <c r="W39" s="26">
        <v>1143689</v>
      </c>
      <c r="X39" s="26">
        <v>1145191</v>
      </c>
      <c r="Y39" s="26">
        <v>-1502</v>
      </c>
      <c r="Z39" s="27">
        <v>-0.13</v>
      </c>
      <c r="AA39" s="28">
        <v>1096224</v>
      </c>
    </row>
    <row r="40" spans="1:27" ht="13.5">
      <c r="A40" s="23" t="s">
        <v>62</v>
      </c>
      <c r="B40" s="29"/>
      <c r="C40" s="51">
        <v>4722091</v>
      </c>
      <c r="D40" s="51"/>
      <c r="E40" s="7"/>
      <c r="F40" s="8">
        <v>1000000</v>
      </c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>
        <v>400000</v>
      </c>
      <c r="Y40" s="52">
        <v>-400000</v>
      </c>
      <c r="Z40" s="53">
        <v>-100</v>
      </c>
      <c r="AA40" s="54">
        <v>1000000</v>
      </c>
    </row>
    <row r="41" spans="1:27" ht="24.75" customHeight="1">
      <c r="A41" s="55" t="s">
        <v>63</v>
      </c>
      <c r="B41" s="29"/>
      <c r="C41" s="56">
        <f aca="true" t="shared" si="3" ref="C41:Y41">SUM(C37:C40)</f>
        <v>66411914</v>
      </c>
      <c r="D41" s="56">
        <f>SUM(D37:D40)</f>
        <v>0</v>
      </c>
      <c r="E41" s="57">
        <f t="shared" si="3"/>
        <v>631370</v>
      </c>
      <c r="F41" s="58">
        <f t="shared" si="3"/>
        <v>1762775</v>
      </c>
      <c r="G41" s="58">
        <f t="shared" si="3"/>
        <v>123252310</v>
      </c>
      <c r="H41" s="58">
        <f t="shared" si="3"/>
        <v>-7414238</v>
      </c>
      <c r="I41" s="58">
        <f t="shared" si="3"/>
        <v>-5466677</v>
      </c>
      <c r="J41" s="58">
        <f t="shared" si="3"/>
        <v>110371395</v>
      </c>
      <c r="K41" s="58">
        <f t="shared" si="3"/>
        <v>-10578252</v>
      </c>
      <c r="L41" s="58">
        <f t="shared" si="3"/>
        <v>-19528660</v>
      </c>
      <c r="M41" s="58">
        <f t="shared" si="3"/>
        <v>5095923</v>
      </c>
      <c r="N41" s="58">
        <f t="shared" si="3"/>
        <v>-25010989</v>
      </c>
      <c r="O41" s="58">
        <f t="shared" si="3"/>
        <v>-6844988</v>
      </c>
      <c r="P41" s="58">
        <f t="shared" si="3"/>
        <v>-6286602</v>
      </c>
      <c r="Q41" s="58">
        <f t="shared" si="3"/>
        <v>5040216</v>
      </c>
      <c r="R41" s="58">
        <f t="shared" si="3"/>
        <v>-8091374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77269032</v>
      </c>
      <c r="X41" s="58">
        <f t="shared" si="3"/>
        <v>44944774</v>
      </c>
      <c r="Y41" s="58">
        <f t="shared" si="3"/>
        <v>32324258</v>
      </c>
      <c r="Z41" s="59">
        <f>+IF(X41&lt;&gt;0,+(Y41/X41)*100,0)</f>
        <v>71.91994780082774</v>
      </c>
      <c r="AA41" s="56">
        <f>SUM(AA37:AA40)</f>
        <v>1762775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66411914</v>
      </c>
      <c r="D43" s="64">
        <f>+D41-D42</f>
        <v>0</v>
      </c>
      <c r="E43" s="65">
        <f t="shared" si="4"/>
        <v>631370</v>
      </c>
      <c r="F43" s="66">
        <f t="shared" si="4"/>
        <v>1762775</v>
      </c>
      <c r="G43" s="66">
        <f t="shared" si="4"/>
        <v>123252310</v>
      </c>
      <c r="H43" s="66">
        <f t="shared" si="4"/>
        <v>-7414238</v>
      </c>
      <c r="I43" s="66">
        <f t="shared" si="4"/>
        <v>-5466677</v>
      </c>
      <c r="J43" s="66">
        <f t="shared" si="4"/>
        <v>110371395</v>
      </c>
      <c r="K43" s="66">
        <f t="shared" si="4"/>
        <v>-10578252</v>
      </c>
      <c r="L43" s="66">
        <f t="shared" si="4"/>
        <v>-19528660</v>
      </c>
      <c r="M43" s="66">
        <f t="shared" si="4"/>
        <v>5095923</v>
      </c>
      <c r="N43" s="66">
        <f t="shared" si="4"/>
        <v>-25010989</v>
      </c>
      <c r="O43" s="66">
        <f t="shared" si="4"/>
        <v>-6844988</v>
      </c>
      <c r="P43" s="66">
        <f t="shared" si="4"/>
        <v>-6286602</v>
      </c>
      <c r="Q43" s="66">
        <f t="shared" si="4"/>
        <v>5040216</v>
      </c>
      <c r="R43" s="66">
        <f t="shared" si="4"/>
        <v>-8091374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77269032</v>
      </c>
      <c r="X43" s="66">
        <f t="shared" si="4"/>
        <v>44944774</v>
      </c>
      <c r="Y43" s="66">
        <f t="shared" si="4"/>
        <v>32324258</v>
      </c>
      <c r="Z43" s="67">
        <f>+IF(X43&lt;&gt;0,+(Y43/X43)*100,0)</f>
        <v>71.91994780082774</v>
      </c>
      <c r="AA43" s="64">
        <f>+AA41-AA42</f>
        <v>1762775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66411914</v>
      </c>
      <c r="D45" s="56">
        <f>SUM(D43:D44)</f>
        <v>0</v>
      </c>
      <c r="E45" s="57">
        <f t="shared" si="5"/>
        <v>631370</v>
      </c>
      <c r="F45" s="58">
        <f t="shared" si="5"/>
        <v>1762775</v>
      </c>
      <c r="G45" s="58">
        <f t="shared" si="5"/>
        <v>123252310</v>
      </c>
      <c r="H45" s="58">
        <f t="shared" si="5"/>
        <v>-7414238</v>
      </c>
      <c r="I45" s="58">
        <f t="shared" si="5"/>
        <v>-5466677</v>
      </c>
      <c r="J45" s="58">
        <f t="shared" si="5"/>
        <v>110371395</v>
      </c>
      <c r="K45" s="58">
        <f t="shared" si="5"/>
        <v>-10578252</v>
      </c>
      <c r="L45" s="58">
        <f t="shared" si="5"/>
        <v>-19528660</v>
      </c>
      <c r="M45" s="58">
        <f t="shared" si="5"/>
        <v>5095923</v>
      </c>
      <c r="N45" s="58">
        <f t="shared" si="5"/>
        <v>-25010989</v>
      </c>
      <c r="O45" s="58">
        <f t="shared" si="5"/>
        <v>-6844988</v>
      </c>
      <c r="P45" s="58">
        <f t="shared" si="5"/>
        <v>-6286602</v>
      </c>
      <c r="Q45" s="58">
        <f t="shared" si="5"/>
        <v>5040216</v>
      </c>
      <c r="R45" s="58">
        <f t="shared" si="5"/>
        <v>-8091374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77269032</v>
      </c>
      <c r="X45" s="58">
        <f t="shared" si="5"/>
        <v>44944774</v>
      </c>
      <c r="Y45" s="58">
        <f t="shared" si="5"/>
        <v>32324258</v>
      </c>
      <c r="Z45" s="59">
        <f>+IF(X45&lt;&gt;0,+(Y45/X45)*100,0)</f>
        <v>71.91994780082774</v>
      </c>
      <c r="AA45" s="56">
        <f>SUM(AA43:AA44)</f>
        <v>1762775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66411914</v>
      </c>
      <c r="D47" s="71">
        <f>SUM(D45:D46)</f>
        <v>0</v>
      </c>
      <c r="E47" s="72">
        <f t="shared" si="6"/>
        <v>631370</v>
      </c>
      <c r="F47" s="73">
        <f t="shared" si="6"/>
        <v>1762775</v>
      </c>
      <c r="G47" s="73">
        <f t="shared" si="6"/>
        <v>123252310</v>
      </c>
      <c r="H47" s="74">
        <f t="shared" si="6"/>
        <v>-7414238</v>
      </c>
      <c r="I47" s="74">
        <f t="shared" si="6"/>
        <v>-5466677</v>
      </c>
      <c r="J47" s="74">
        <f t="shared" si="6"/>
        <v>110371395</v>
      </c>
      <c r="K47" s="74">
        <f t="shared" si="6"/>
        <v>-10578252</v>
      </c>
      <c r="L47" s="74">
        <f t="shared" si="6"/>
        <v>-19528660</v>
      </c>
      <c r="M47" s="73">
        <f t="shared" si="6"/>
        <v>5095923</v>
      </c>
      <c r="N47" s="73">
        <f t="shared" si="6"/>
        <v>-25010989</v>
      </c>
      <c r="O47" s="74">
        <f t="shared" si="6"/>
        <v>-6844988</v>
      </c>
      <c r="P47" s="74">
        <f t="shared" si="6"/>
        <v>-6286602</v>
      </c>
      <c r="Q47" s="74">
        <f t="shared" si="6"/>
        <v>5040216</v>
      </c>
      <c r="R47" s="74">
        <f t="shared" si="6"/>
        <v>-8091374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77269032</v>
      </c>
      <c r="X47" s="74">
        <f t="shared" si="6"/>
        <v>44944774</v>
      </c>
      <c r="Y47" s="74">
        <f t="shared" si="6"/>
        <v>32324258</v>
      </c>
      <c r="Z47" s="75">
        <f>+IF(X47&lt;&gt;0,+(Y47/X47)*100,0)</f>
        <v>71.91994780082774</v>
      </c>
      <c r="AA47" s="76">
        <f>SUM(AA45:AA46)</f>
        <v>1762775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89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100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123140769</v>
      </c>
      <c r="D5" s="6"/>
      <c r="E5" s="7">
        <v>138873730</v>
      </c>
      <c r="F5" s="8">
        <v>145069620</v>
      </c>
      <c r="G5" s="8">
        <v>16354355</v>
      </c>
      <c r="H5" s="8">
        <v>11583397</v>
      </c>
      <c r="I5" s="8">
        <v>12059488</v>
      </c>
      <c r="J5" s="8">
        <v>39997240</v>
      </c>
      <c r="K5" s="8">
        <v>12795629</v>
      </c>
      <c r="L5" s="8">
        <v>11321750</v>
      </c>
      <c r="M5" s="8">
        <v>11721015</v>
      </c>
      <c r="N5" s="8">
        <v>35838394</v>
      </c>
      <c r="O5" s="8">
        <v>11626119</v>
      </c>
      <c r="P5" s="8">
        <v>11704155</v>
      </c>
      <c r="Q5" s="8">
        <v>11835609</v>
      </c>
      <c r="R5" s="8">
        <v>35165883</v>
      </c>
      <c r="S5" s="8"/>
      <c r="T5" s="8"/>
      <c r="U5" s="8"/>
      <c r="V5" s="8"/>
      <c r="W5" s="8">
        <v>111001517</v>
      </c>
      <c r="X5" s="8">
        <v>109919154</v>
      </c>
      <c r="Y5" s="8">
        <v>1082363</v>
      </c>
      <c r="Z5" s="2">
        <v>0.98</v>
      </c>
      <c r="AA5" s="6">
        <v>145069620</v>
      </c>
    </row>
    <row r="6" spans="1:27" ht="13.5">
      <c r="A6" s="23" t="s">
        <v>32</v>
      </c>
      <c r="B6" s="24"/>
      <c r="C6" s="6">
        <v>414809238</v>
      </c>
      <c r="D6" s="6"/>
      <c r="E6" s="7">
        <v>468830633</v>
      </c>
      <c r="F6" s="8">
        <v>462460360</v>
      </c>
      <c r="G6" s="8">
        <v>35605624</v>
      </c>
      <c r="H6" s="8">
        <v>27689206</v>
      </c>
      <c r="I6" s="8">
        <v>38629715</v>
      </c>
      <c r="J6" s="8">
        <v>101924545</v>
      </c>
      <c r="K6" s="8">
        <v>36837912</v>
      </c>
      <c r="L6" s="8">
        <v>38117842</v>
      </c>
      <c r="M6" s="8">
        <v>39541046</v>
      </c>
      <c r="N6" s="8">
        <v>114496800</v>
      </c>
      <c r="O6" s="8">
        <v>39744968</v>
      </c>
      <c r="P6" s="8">
        <v>39120040</v>
      </c>
      <c r="Q6" s="8">
        <v>40173830</v>
      </c>
      <c r="R6" s="8">
        <v>119038838</v>
      </c>
      <c r="S6" s="8"/>
      <c r="T6" s="8"/>
      <c r="U6" s="8"/>
      <c r="V6" s="8"/>
      <c r="W6" s="8">
        <v>335460183</v>
      </c>
      <c r="X6" s="8">
        <v>332445424</v>
      </c>
      <c r="Y6" s="8">
        <v>3014759</v>
      </c>
      <c r="Z6" s="2">
        <v>0.91</v>
      </c>
      <c r="AA6" s="6">
        <v>462460360</v>
      </c>
    </row>
    <row r="7" spans="1:27" ht="13.5">
      <c r="A7" s="25" t="s">
        <v>33</v>
      </c>
      <c r="B7" s="24"/>
      <c r="C7" s="6">
        <v>109236907</v>
      </c>
      <c r="D7" s="6"/>
      <c r="E7" s="7">
        <v>120188939</v>
      </c>
      <c r="F7" s="8">
        <v>116712966</v>
      </c>
      <c r="G7" s="8">
        <v>8924752</v>
      </c>
      <c r="H7" s="8">
        <v>5037904</v>
      </c>
      <c r="I7" s="8">
        <v>9881064</v>
      </c>
      <c r="J7" s="8">
        <v>23843720</v>
      </c>
      <c r="K7" s="8">
        <v>9575034</v>
      </c>
      <c r="L7" s="8">
        <v>10256911</v>
      </c>
      <c r="M7" s="8">
        <v>10201856</v>
      </c>
      <c r="N7" s="8">
        <v>30033801</v>
      </c>
      <c r="O7" s="8">
        <v>12133673</v>
      </c>
      <c r="P7" s="8">
        <v>12663628</v>
      </c>
      <c r="Q7" s="8">
        <v>9844196</v>
      </c>
      <c r="R7" s="8">
        <v>34641497</v>
      </c>
      <c r="S7" s="8"/>
      <c r="T7" s="8"/>
      <c r="U7" s="8"/>
      <c r="V7" s="8"/>
      <c r="W7" s="8">
        <v>88519018</v>
      </c>
      <c r="X7" s="8">
        <v>86369086</v>
      </c>
      <c r="Y7" s="8">
        <v>2149932</v>
      </c>
      <c r="Z7" s="2">
        <v>2.49</v>
      </c>
      <c r="AA7" s="6">
        <v>116712966</v>
      </c>
    </row>
    <row r="8" spans="1:27" ht="13.5">
      <c r="A8" s="25" t="s">
        <v>34</v>
      </c>
      <c r="B8" s="24"/>
      <c r="C8" s="6">
        <v>61730198</v>
      </c>
      <c r="D8" s="6"/>
      <c r="E8" s="7">
        <v>71852620</v>
      </c>
      <c r="F8" s="8">
        <v>71162784</v>
      </c>
      <c r="G8" s="8">
        <v>5226569</v>
      </c>
      <c r="H8" s="8">
        <v>5882349</v>
      </c>
      <c r="I8" s="8">
        <v>5912648</v>
      </c>
      <c r="J8" s="8">
        <v>17021566</v>
      </c>
      <c r="K8" s="8">
        <v>5439561</v>
      </c>
      <c r="L8" s="8">
        <v>6766412</v>
      </c>
      <c r="M8" s="8">
        <v>6412108</v>
      </c>
      <c r="N8" s="8">
        <v>18618081</v>
      </c>
      <c r="O8" s="8">
        <v>6485914</v>
      </c>
      <c r="P8" s="8">
        <v>6510844</v>
      </c>
      <c r="Q8" s="8">
        <v>6244702</v>
      </c>
      <c r="R8" s="8">
        <v>19241460</v>
      </c>
      <c r="S8" s="8"/>
      <c r="T8" s="8"/>
      <c r="U8" s="8"/>
      <c r="V8" s="8"/>
      <c r="W8" s="8">
        <v>54881107</v>
      </c>
      <c r="X8" s="8">
        <v>53889322</v>
      </c>
      <c r="Y8" s="8">
        <v>991785</v>
      </c>
      <c r="Z8" s="2">
        <v>1.84</v>
      </c>
      <c r="AA8" s="6">
        <v>71162784</v>
      </c>
    </row>
    <row r="9" spans="1:27" ht="13.5">
      <c r="A9" s="25" t="s">
        <v>35</v>
      </c>
      <c r="B9" s="24"/>
      <c r="C9" s="6">
        <v>53357564</v>
      </c>
      <c r="D9" s="6"/>
      <c r="E9" s="7">
        <v>67580404</v>
      </c>
      <c r="F9" s="8">
        <v>69913168</v>
      </c>
      <c r="G9" s="8">
        <v>5158194</v>
      </c>
      <c r="H9" s="8">
        <v>5119462</v>
      </c>
      <c r="I9" s="8">
        <v>5127609</v>
      </c>
      <c r="J9" s="8">
        <v>15405265</v>
      </c>
      <c r="K9" s="8">
        <v>5149484</v>
      </c>
      <c r="L9" s="8">
        <v>6381922</v>
      </c>
      <c r="M9" s="8">
        <v>6141245</v>
      </c>
      <c r="N9" s="8">
        <v>17672651</v>
      </c>
      <c r="O9" s="8">
        <v>6128120</v>
      </c>
      <c r="P9" s="8">
        <v>5964471</v>
      </c>
      <c r="Q9" s="8">
        <v>5949217</v>
      </c>
      <c r="R9" s="8">
        <v>18041808</v>
      </c>
      <c r="S9" s="8"/>
      <c r="T9" s="8"/>
      <c r="U9" s="8"/>
      <c r="V9" s="8"/>
      <c r="W9" s="8">
        <v>51119724</v>
      </c>
      <c r="X9" s="8">
        <v>51808684</v>
      </c>
      <c r="Y9" s="8">
        <v>-688960</v>
      </c>
      <c r="Z9" s="2">
        <v>-1.33</v>
      </c>
      <c r="AA9" s="6">
        <v>69913168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5816256</v>
      </c>
      <c r="D11" s="6"/>
      <c r="E11" s="7">
        <v>6345126</v>
      </c>
      <c r="F11" s="8">
        <v>6559107</v>
      </c>
      <c r="G11" s="8">
        <v>558884</v>
      </c>
      <c r="H11" s="8">
        <v>540176</v>
      </c>
      <c r="I11" s="8">
        <v>519903</v>
      </c>
      <c r="J11" s="8">
        <v>1618963</v>
      </c>
      <c r="K11" s="8">
        <v>694126</v>
      </c>
      <c r="L11" s="8">
        <v>662249</v>
      </c>
      <c r="M11" s="8">
        <v>633336</v>
      </c>
      <c r="N11" s="8">
        <v>1989711</v>
      </c>
      <c r="O11" s="8">
        <v>632465</v>
      </c>
      <c r="P11" s="8">
        <v>659451</v>
      </c>
      <c r="Q11" s="8">
        <v>628318</v>
      </c>
      <c r="R11" s="8">
        <v>1920234</v>
      </c>
      <c r="S11" s="8"/>
      <c r="T11" s="8"/>
      <c r="U11" s="8"/>
      <c r="V11" s="8"/>
      <c r="W11" s="8">
        <v>5528908</v>
      </c>
      <c r="X11" s="8">
        <v>5206980</v>
      </c>
      <c r="Y11" s="8">
        <v>321928</v>
      </c>
      <c r="Z11" s="2">
        <v>6.18</v>
      </c>
      <c r="AA11" s="6">
        <v>6559107</v>
      </c>
    </row>
    <row r="12" spans="1:27" ht="13.5">
      <c r="A12" s="25" t="s">
        <v>37</v>
      </c>
      <c r="B12" s="29"/>
      <c r="C12" s="6">
        <v>42700038</v>
      </c>
      <c r="D12" s="6"/>
      <c r="E12" s="7">
        <v>39150000</v>
      </c>
      <c r="F12" s="8">
        <v>43045035</v>
      </c>
      <c r="G12" s="8">
        <v>3742177</v>
      </c>
      <c r="H12" s="8">
        <v>3985010</v>
      </c>
      <c r="I12" s="8">
        <v>3843629</v>
      </c>
      <c r="J12" s="8">
        <v>11570816</v>
      </c>
      <c r="K12" s="8">
        <v>3771280</v>
      </c>
      <c r="L12" s="8">
        <v>3666816</v>
      </c>
      <c r="M12" s="8">
        <v>3672385</v>
      </c>
      <c r="N12" s="8">
        <v>11110481</v>
      </c>
      <c r="O12" s="8">
        <v>3661293</v>
      </c>
      <c r="P12" s="8">
        <v>3470873</v>
      </c>
      <c r="Q12" s="8">
        <v>3771661</v>
      </c>
      <c r="R12" s="8">
        <v>10903827</v>
      </c>
      <c r="S12" s="8"/>
      <c r="T12" s="8"/>
      <c r="U12" s="8"/>
      <c r="V12" s="8"/>
      <c r="W12" s="8">
        <v>33585124</v>
      </c>
      <c r="X12" s="8">
        <v>33322945</v>
      </c>
      <c r="Y12" s="8">
        <v>262179</v>
      </c>
      <c r="Z12" s="2">
        <v>0.79</v>
      </c>
      <c r="AA12" s="6">
        <v>43045035</v>
      </c>
    </row>
    <row r="13" spans="1:27" ht="13.5">
      <c r="A13" s="23" t="s">
        <v>38</v>
      </c>
      <c r="B13" s="29"/>
      <c r="C13" s="6">
        <v>2065756</v>
      </c>
      <c r="D13" s="6"/>
      <c r="E13" s="7">
        <v>2083430</v>
      </c>
      <c r="F13" s="8">
        <v>2946500</v>
      </c>
      <c r="G13" s="8">
        <v>199042</v>
      </c>
      <c r="H13" s="8">
        <v>212339</v>
      </c>
      <c r="I13" s="8">
        <v>219741</v>
      </c>
      <c r="J13" s="8">
        <v>631122</v>
      </c>
      <c r="K13" s="8">
        <v>220386</v>
      </c>
      <c r="L13" s="8">
        <v>230101</v>
      </c>
      <c r="M13" s="8">
        <v>234377</v>
      </c>
      <c r="N13" s="8">
        <v>684864</v>
      </c>
      <c r="O13" s="8">
        <v>271623</v>
      </c>
      <c r="P13" s="8">
        <v>269668</v>
      </c>
      <c r="Q13" s="8">
        <v>302965</v>
      </c>
      <c r="R13" s="8">
        <v>844256</v>
      </c>
      <c r="S13" s="8"/>
      <c r="T13" s="8"/>
      <c r="U13" s="8"/>
      <c r="V13" s="8"/>
      <c r="W13" s="8">
        <v>2160242</v>
      </c>
      <c r="X13" s="8">
        <v>2131472</v>
      </c>
      <c r="Y13" s="8">
        <v>28770</v>
      </c>
      <c r="Z13" s="2">
        <v>1.35</v>
      </c>
      <c r="AA13" s="6">
        <v>2946500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15752942</v>
      </c>
      <c r="D15" s="6"/>
      <c r="E15" s="7">
        <v>15361618</v>
      </c>
      <c r="F15" s="8">
        <v>13981447</v>
      </c>
      <c r="G15" s="8">
        <v>-56224</v>
      </c>
      <c r="H15" s="8">
        <v>-1314334</v>
      </c>
      <c r="I15" s="8">
        <v>701507</v>
      </c>
      <c r="J15" s="8">
        <v>-669051</v>
      </c>
      <c r="K15" s="8">
        <v>560197</v>
      </c>
      <c r="L15" s="8">
        <v>555744</v>
      </c>
      <c r="M15" s="8">
        <v>877141</v>
      </c>
      <c r="N15" s="8">
        <v>1993082</v>
      </c>
      <c r="O15" s="8">
        <v>625012</v>
      </c>
      <c r="P15" s="8">
        <v>524782</v>
      </c>
      <c r="Q15" s="8">
        <v>582863</v>
      </c>
      <c r="R15" s="8">
        <v>1732657</v>
      </c>
      <c r="S15" s="8"/>
      <c r="T15" s="8"/>
      <c r="U15" s="8"/>
      <c r="V15" s="8"/>
      <c r="W15" s="8">
        <v>3056688</v>
      </c>
      <c r="X15" s="8">
        <v>6332750</v>
      </c>
      <c r="Y15" s="8">
        <v>-3276062</v>
      </c>
      <c r="Z15" s="2">
        <v>-51.73</v>
      </c>
      <c r="AA15" s="6">
        <v>13981447</v>
      </c>
    </row>
    <row r="16" spans="1:27" ht="13.5">
      <c r="A16" s="23" t="s">
        <v>41</v>
      </c>
      <c r="B16" s="29"/>
      <c r="C16" s="6">
        <v>1332247</v>
      </c>
      <c r="D16" s="6"/>
      <c r="E16" s="7">
        <v>1201058</v>
      </c>
      <c r="F16" s="8">
        <v>1230670</v>
      </c>
      <c r="G16" s="8">
        <v>123662</v>
      </c>
      <c r="H16" s="8">
        <v>114128</v>
      </c>
      <c r="I16" s="8">
        <v>114050</v>
      </c>
      <c r="J16" s="8">
        <v>351840</v>
      </c>
      <c r="K16" s="8">
        <v>117656</v>
      </c>
      <c r="L16" s="8">
        <v>105736</v>
      </c>
      <c r="M16" s="8">
        <v>91811</v>
      </c>
      <c r="N16" s="8">
        <v>315203</v>
      </c>
      <c r="O16" s="8">
        <v>120546</v>
      </c>
      <c r="P16" s="8">
        <v>115765</v>
      </c>
      <c r="Q16" s="8">
        <v>98192</v>
      </c>
      <c r="R16" s="8">
        <v>334503</v>
      </c>
      <c r="S16" s="8"/>
      <c r="T16" s="8"/>
      <c r="U16" s="8"/>
      <c r="V16" s="8"/>
      <c r="W16" s="8">
        <v>1001546</v>
      </c>
      <c r="X16" s="8">
        <v>450518</v>
      </c>
      <c r="Y16" s="8">
        <v>551028</v>
      </c>
      <c r="Z16" s="2">
        <v>122.31</v>
      </c>
      <c r="AA16" s="6">
        <v>1230670</v>
      </c>
    </row>
    <row r="17" spans="1:27" ht="13.5">
      <c r="A17" s="23" t="s">
        <v>42</v>
      </c>
      <c r="B17" s="29"/>
      <c r="C17" s="6">
        <v>6781280</v>
      </c>
      <c r="D17" s="6"/>
      <c r="E17" s="7">
        <v>6300000</v>
      </c>
      <c r="F17" s="8">
        <v>6486142</v>
      </c>
      <c r="G17" s="8">
        <v>680593</v>
      </c>
      <c r="H17" s="8">
        <v>559872</v>
      </c>
      <c r="I17" s="8">
        <v>590607</v>
      </c>
      <c r="J17" s="8">
        <v>1831072</v>
      </c>
      <c r="K17" s="8">
        <v>688887</v>
      </c>
      <c r="L17" s="8">
        <v>614833</v>
      </c>
      <c r="M17" s="8">
        <v>534732</v>
      </c>
      <c r="N17" s="8">
        <v>1838452</v>
      </c>
      <c r="O17" s="8">
        <v>652764</v>
      </c>
      <c r="P17" s="8">
        <v>476406</v>
      </c>
      <c r="Q17" s="8">
        <v>223398</v>
      </c>
      <c r="R17" s="8">
        <v>1352568</v>
      </c>
      <c r="S17" s="8"/>
      <c r="T17" s="8"/>
      <c r="U17" s="8"/>
      <c r="V17" s="8"/>
      <c r="W17" s="8">
        <v>5022092</v>
      </c>
      <c r="X17" s="8">
        <v>4945792</v>
      </c>
      <c r="Y17" s="8">
        <v>76300</v>
      </c>
      <c r="Z17" s="2">
        <v>1.54</v>
      </c>
      <c r="AA17" s="6">
        <v>6486142</v>
      </c>
    </row>
    <row r="18" spans="1:27" ht="13.5">
      <c r="A18" s="23" t="s">
        <v>43</v>
      </c>
      <c r="B18" s="29"/>
      <c r="C18" s="6">
        <v>116643233</v>
      </c>
      <c r="D18" s="6"/>
      <c r="E18" s="7">
        <v>157830658</v>
      </c>
      <c r="F18" s="8">
        <v>191563531</v>
      </c>
      <c r="G18" s="8">
        <v>39387203</v>
      </c>
      <c r="H18" s="8">
        <v>1273109</v>
      </c>
      <c r="I18" s="8">
        <v>5479293</v>
      </c>
      <c r="J18" s="8">
        <v>46139605</v>
      </c>
      <c r="K18" s="8">
        <v>4441827</v>
      </c>
      <c r="L18" s="8">
        <v>3227827</v>
      </c>
      <c r="M18" s="8">
        <v>40962566</v>
      </c>
      <c r="N18" s="8">
        <v>48632220</v>
      </c>
      <c r="O18" s="8">
        <v>1945270</v>
      </c>
      <c r="P18" s="8">
        <v>5597964</v>
      </c>
      <c r="Q18" s="8">
        <v>29811872</v>
      </c>
      <c r="R18" s="8">
        <v>37355106</v>
      </c>
      <c r="S18" s="8"/>
      <c r="T18" s="8"/>
      <c r="U18" s="8"/>
      <c r="V18" s="8"/>
      <c r="W18" s="8">
        <v>132126931</v>
      </c>
      <c r="X18" s="8">
        <v>146643059</v>
      </c>
      <c r="Y18" s="8">
        <v>-14516128</v>
      </c>
      <c r="Z18" s="2">
        <v>-9.9</v>
      </c>
      <c r="AA18" s="6">
        <v>191563531</v>
      </c>
    </row>
    <row r="19" spans="1:27" ht="13.5">
      <c r="A19" s="23" t="s">
        <v>44</v>
      </c>
      <c r="B19" s="29"/>
      <c r="C19" s="6">
        <v>26925012</v>
      </c>
      <c r="D19" s="6"/>
      <c r="E19" s="7">
        <v>24319645</v>
      </c>
      <c r="F19" s="26">
        <v>22979203</v>
      </c>
      <c r="G19" s="26">
        <v>1955603</v>
      </c>
      <c r="H19" s="26">
        <v>7734399</v>
      </c>
      <c r="I19" s="26">
        <v>-2606482</v>
      </c>
      <c r="J19" s="26">
        <v>7083520</v>
      </c>
      <c r="K19" s="26">
        <v>2944370</v>
      </c>
      <c r="L19" s="26">
        <v>1346265</v>
      </c>
      <c r="M19" s="26">
        <v>1563429</v>
      </c>
      <c r="N19" s="26">
        <v>5854064</v>
      </c>
      <c r="O19" s="26">
        <v>1181977</v>
      </c>
      <c r="P19" s="26">
        <v>1128921</v>
      </c>
      <c r="Q19" s="26">
        <v>1488032</v>
      </c>
      <c r="R19" s="26">
        <v>3798930</v>
      </c>
      <c r="S19" s="26"/>
      <c r="T19" s="26"/>
      <c r="U19" s="26"/>
      <c r="V19" s="26"/>
      <c r="W19" s="26">
        <v>16736514</v>
      </c>
      <c r="X19" s="26">
        <v>16618208</v>
      </c>
      <c r="Y19" s="26">
        <v>118306</v>
      </c>
      <c r="Z19" s="27">
        <v>0.71</v>
      </c>
      <c r="AA19" s="28">
        <v>22979203</v>
      </c>
    </row>
    <row r="20" spans="1:27" ht="13.5">
      <c r="A20" s="23" t="s">
        <v>45</v>
      </c>
      <c r="B20" s="29"/>
      <c r="C20" s="6">
        <v>2832014</v>
      </c>
      <c r="D20" s="6"/>
      <c r="E20" s="7">
        <v>1800891</v>
      </c>
      <c r="F20" s="8">
        <v>208536</v>
      </c>
      <c r="G20" s="8"/>
      <c r="H20" s="8"/>
      <c r="I20" s="30"/>
      <c r="J20" s="8"/>
      <c r="K20" s="8">
        <v>208536</v>
      </c>
      <c r="L20" s="8"/>
      <c r="M20" s="8"/>
      <c r="N20" s="8">
        <v>208536</v>
      </c>
      <c r="O20" s="8"/>
      <c r="P20" s="30"/>
      <c r="Q20" s="8"/>
      <c r="R20" s="8"/>
      <c r="S20" s="8"/>
      <c r="T20" s="8"/>
      <c r="U20" s="8"/>
      <c r="V20" s="8"/>
      <c r="W20" s="30">
        <v>208536</v>
      </c>
      <c r="X20" s="8"/>
      <c r="Y20" s="8">
        <v>208536</v>
      </c>
      <c r="Z20" s="2"/>
      <c r="AA20" s="6">
        <v>208536</v>
      </c>
    </row>
    <row r="21" spans="1:27" ht="24.75" customHeight="1">
      <c r="A21" s="31" t="s">
        <v>46</v>
      </c>
      <c r="B21" s="32"/>
      <c r="C21" s="33">
        <f aca="true" t="shared" si="0" ref="C21:Y21">SUM(C5:C20)</f>
        <v>983123454</v>
      </c>
      <c r="D21" s="33">
        <f t="shared" si="0"/>
        <v>0</v>
      </c>
      <c r="E21" s="34">
        <f t="shared" si="0"/>
        <v>1121718752</v>
      </c>
      <c r="F21" s="35">
        <f t="shared" si="0"/>
        <v>1154319069</v>
      </c>
      <c r="G21" s="35">
        <f t="shared" si="0"/>
        <v>117860434</v>
      </c>
      <c r="H21" s="35">
        <f t="shared" si="0"/>
        <v>68417017</v>
      </c>
      <c r="I21" s="35">
        <f t="shared" si="0"/>
        <v>80472772</v>
      </c>
      <c r="J21" s="35">
        <f t="shared" si="0"/>
        <v>266750223</v>
      </c>
      <c r="K21" s="35">
        <f t="shared" si="0"/>
        <v>83444885</v>
      </c>
      <c r="L21" s="35">
        <f t="shared" si="0"/>
        <v>83254408</v>
      </c>
      <c r="M21" s="35">
        <f t="shared" si="0"/>
        <v>122587047</v>
      </c>
      <c r="N21" s="35">
        <f t="shared" si="0"/>
        <v>289286340</v>
      </c>
      <c r="O21" s="35">
        <f t="shared" si="0"/>
        <v>85209744</v>
      </c>
      <c r="P21" s="35">
        <f t="shared" si="0"/>
        <v>88206968</v>
      </c>
      <c r="Q21" s="35">
        <f t="shared" si="0"/>
        <v>110954855</v>
      </c>
      <c r="R21" s="35">
        <f t="shared" si="0"/>
        <v>284371567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840408130</v>
      </c>
      <c r="X21" s="35">
        <f t="shared" si="0"/>
        <v>850083394</v>
      </c>
      <c r="Y21" s="35">
        <f t="shared" si="0"/>
        <v>-9675264</v>
      </c>
      <c r="Z21" s="36">
        <f>+IF(X21&lt;&gt;0,+(Y21/X21)*100,0)</f>
        <v>-1.1381546879152424</v>
      </c>
      <c r="AA21" s="33">
        <f>SUM(AA5:AA20)</f>
        <v>1154319069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299014443</v>
      </c>
      <c r="D24" s="6"/>
      <c r="E24" s="7">
        <v>336506139</v>
      </c>
      <c r="F24" s="8">
        <v>333076715</v>
      </c>
      <c r="G24" s="8">
        <v>145131</v>
      </c>
      <c r="H24" s="8">
        <v>359500</v>
      </c>
      <c r="I24" s="8">
        <v>71423289</v>
      </c>
      <c r="J24" s="8">
        <v>71927920</v>
      </c>
      <c r="K24" s="8">
        <v>25167788</v>
      </c>
      <c r="L24" s="8">
        <v>25086055</v>
      </c>
      <c r="M24" s="8">
        <v>25405163</v>
      </c>
      <c r="N24" s="8">
        <v>75659006</v>
      </c>
      <c r="O24" s="8">
        <v>25869379</v>
      </c>
      <c r="P24" s="8">
        <v>25269995</v>
      </c>
      <c r="Q24" s="8">
        <v>26595846</v>
      </c>
      <c r="R24" s="8">
        <v>77735220</v>
      </c>
      <c r="S24" s="8"/>
      <c r="T24" s="8"/>
      <c r="U24" s="8"/>
      <c r="V24" s="8"/>
      <c r="W24" s="8">
        <v>225322146</v>
      </c>
      <c r="X24" s="8">
        <v>177000041</v>
      </c>
      <c r="Y24" s="8">
        <v>48322105</v>
      </c>
      <c r="Z24" s="2">
        <v>27.3</v>
      </c>
      <c r="AA24" s="6">
        <v>333076715</v>
      </c>
    </row>
    <row r="25" spans="1:27" ht="13.5">
      <c r="A25" s="25" t="s">
        <v>49</v>
      </c>
      <c r="B25" s="24"/>
      <c r="C25" s="6">
        <v>11483341</v>
      </c>
      <c r="D25" s="6"/>
      <c r="E25" s="7">
        <v>12206787</v>
      </c>
      <c r="F25" s="8">
        <v>11884962</v>
      </c>
      <c r="G25" s="8"/>
      <c r="H25" s="8"/>
      <c r="I25" s="8">
        <v>2870835</v>
      </c>
      <c r="J25" s="8">
        <v>2870835</v>
      </c>
      <c r="K25" s="8">
        <v>956945</v>
      </c>
      <c r="L25" s="8">
        <v>956945</v>
      </c>
      <c r="M25" s="8">
        <v>956945</v>
      </c>
      <c r="N25" s="8">
        <v>2870835</v>
      </c>
      <c r="O25" s="8">
        <v>956945</v>
      </c>
      <c r="P25" s="8">
        <v>956945</v>
      </c>
      <c r="Q25" s="8">
        <v>956945</v>
      </c>
      <c r="R25" s="8">
        <v>2870835</v>
      </c>
      <c r="S25" s="8"/>
      <c r="T25" s="8"/>
      <c r="U25" s="8"/>
      <c r="V25" s="8"/>
      <c r="W25" s="8">
        <v>8612505</v>
      </c>
      <c r="X25" s="8">
        <v>8752614</v>
      </c>
      <c r="Y25" s="8">
        <v>-140109</v>
      </c>
      <c r="Z25" s="2">
        <v>-1.6</v>
      </c>
      <c r="AA25" s="6">
        <v>11884962</v>
      </c>
    </row>
    <row r="26" spans="1:27" ht="13.5">
      <c r="A26" s="25" t="s">
        <v>50</v>
      </c>
      <c r="B26" s="24"/>
      <c r="C26" s="6">
        <v>13900164</v>
      </c>
      <c r="D26" s="6"/>
      <c r="E26" s="7">
        <v>30815538</v>
      </c>
      <c r="F26" s="8">
        <v>24293000</v>
      </c>
      <c r="G26" s="8"/>
      <c r="H26" s="8">
        <v>-1214536</v>
      </c>
      <c r="I26" s="8">
        <v>63805</v>
      </c>
      <c r="J26" s="8">
        <v>-1150731</v>
      </c>
      <c r="K26" s="8">
        <v>59622</v>
      </c>
      <c r="L26" s="8"/>
      <c r="M26" s="8">
        <v>1688</v>
      </c>
      <c r="N26" s="8">
        <v>61310</v>
      </c>
      <c r="O26" s="8">
        <v>2853</v>
      </c>
      <c r="P26" s="8">
        <v>3381308</v>
      </c>
      <c r="Q26" s="8">
        <v>170391</v>
      </c>
      <c r="R26" s="8">
        <v>3554552</v>
      </c>
      <c r="S26" s="8"/>
      <c r="T26" s="8"/>
      <c r="U26" s="8"/>
      <c r="V26" s="8"/>
      <c r="W26" s="8">
        <v>2465131</v>
      </c>
      <c r="X26" s="8">
        <v>3913039</v>
      </c>
      <c r="Y26" s="8">
        <v>-1447908</v>
      </c>
      <c r="Z26" s="2">
        <v>-37</v>
      </c>
      <c r="AA26" s="6">
        <v>24293000</v>
      </c>
    </row>
    <row r="27" spans="1:27" ht="13.5">
      <c r="A27" s="25" t="s">
        <v>51</v>
      </c>
      <c r="B27" s="24"/>
      <c r="C27" s="6">
        <v>76227502</v>
      </c>
      <c r="D27" s="6"/>
      <c r="E27" s="7">
        <v>96612451</v>
      </c>
      <c r="F27" s="8">
        <v>95832883</v>
      </c>
      <c r="G27" s="8"/>
      <c r="H27" s="8"/>
      <c r="I27" s="8"/>
      <c r="J27" s="8"/>
      <c r="K27" s="8"/>
      <c r="L27" s="8"/>
      <c r="M27" s="8"/>
      <c r="N27" s="8"/>
      <c r="O27" s="8">
        <v>48107788</v>
      </c>
      <c r="P27" s="8">
        <v>6488561</v>
      </c>
      <c r="Q27" s="8">
        <v>6935399</v>
      </c>
      <c r="R27" s="8">
        <v>61531748</v>
      </c>
      <c r="S27" s="8"/>
      <c r="T27" s="8"/>
      <c r="U27" s="8"/>
      <c r="V27" s="8"/>
      <c r="W27" s="8">
        <v>61531748</v>
      </c>
      <c r="X27" s="8">
        <v>71874657</v>
      </c>
      <c r="Y27" s="8">
        <v>-10342909</v>
      </c>
      <c r="Z27" s="2">
        <v>-14.39</v>
      </c>
      <c r="AA27" s="6">
        <v>95832883</v>
      </c>
    </row>
    <row r="28" spans="1:27" ht="13.5">
      <c r="A28" s="25" t="s">
        <v>52</v>
      </c>
      <c r="B28" s="24"/>
      <c r="C28" s="6">
        <v>6785047</v>
      </c>
      <c r="D28" s="6"/>
      <c r="E28" s="7">
        <v>20192600</v>
      </c>
      <c r="F28" s="8">
        <v>8362511</v>
      </c>
      <c r="G28" s="8">
        <v>245946</v>
      </c>
      <c r="H28" s="8"/>
      <c r="I28" s="8"/>
      <c r="J28" s="8">
        <v>245946</v>
      </c>
      <c r="K28" s="8"/>
      <c r="L28" s="8"/>
      <c r="M28" s="8">
        <v>2567070</v>
      </c>
      <c r="N28" s="8">
        <v>2567070</v>
      </c>
      <c r="O28" s="8"/>
      <c r="P28" s="8"/>
      <c r="Q28" s="8"/>
      <c r="R28" s="8"/>
      <c r="S28" s="8"/>
      <c r="T28" s="8"/>
      <c r="U28" s="8"/>
      <c r="V28" s="8"/>
      <c r="W28" s="8">
        <v>2813016</v>
      </c>
      <c r="X28" s="8">
        <v>2944875</v>
      </c>
      <c r="Y28" s="8">
        <v>-131859</v>
      </c>
      <c r="Z28" s="2">
        <v>-4.48</v>
      </c>
      <c r="AA28" s="6">
        <v>8362511</v>
      </c>
    </row>
    <row r="29" spans="1:27" ht="13.5">
      <c r="A29" s="25" t="s">
        <v>53</v>
      </c>
      <c r="B29" s="24"/>
      <c r="C29" s="6">
        <v>292284876</v>
      </c>
      <c r="D29" s="6"/>
      <c r="E29" s="7">
        <v>330325754</v>
      </c>
      <c r="F29" s="8">
        <v>328233148</v>
      </c>
      <c r="G29" s="8">
        <v>1203</v>
      </c>
      <c r="H29" s="8">
        <v>41569816</v>
      </c>
      <c r="I29" s="8">
        <v>39776660</v>
      </c>
      <c r="J29" s="8">
        <v>81347679</v>
      </c>
      <c r="K29" s="8">
        <v>24119234</v>
      </c>
      <c r="L29" s="8">
        <v>24141941</v>
      </c>
      <c r="M29" s="8">
        <v>23071809</v>
      </c>
      <c r="N29" s="8">
        <v>71332984</v>
      </c>
      <c r="O29" s="8">
        <v>25462119</v>
      </c>
      <c r="P29" s="8">
        <v>25052914</v>
      </c>
      <c r="Q29" s="8">
        <v>22812005</v>
      </c>
      <c r="R29" s="8">
        <v>73327038</v>
      </c>
      <c r="S29" s="8"/>
      <c r="T29" s="8"/>
      <c r="U29" s="8"/>
      <c r="V29" s="8"/>
      <c r="W29" s="8">
        <v>226007701</v>
      </c>
      <c r="X29" s="8">
        <v>224180535</v>
      </c>
      <c r="Y29" s="8">
        <v>1827166</v>
      </c>
      <c r="Z29" s="2">
        <v>0.82</v>
      </c>
      <c r="AA29" s="6">
        <v>328233148</v>
      </c>
    </row>
    <row r="30" spans="1:27" ht="13.5">
      <c r="A30" s="25" t="s">
        <v>54</v>
      </c>
      <c r="B30" s="24"/>
      <c r="C30" s="6">
        <v>90611182</v>
      </c>
      <c r="D30" s="6"/>
      <c r="E30" s="7">
        <v>74742480</v>
      </c>
      <c r="F30" s="8">
        <v>77644701</v>
      </c>
      <c r="G30" s="8">
        <v>2115577</v>
      </c>
      <c r="H30" s="8">
        <v>3804726</v>
      </c>
      <c r="I30" s="8">
        <v>2507006</v>
      </c>
      <c r="J30" s="8">
        <v>8427309</v>
      </c>
      <c r="K30" s="8">
        <v>3185793</v>
      </c>
      <c r="L30" s="8">
        <v>3569389</v>
      </c>
      <c r="M30" s="8">
        <v>2304669</v>
      </c>
      <c r="N30" s="8">
        <v>9059851</v>
      </c>
      <c r="O30" s="8">
        <v>2363976</v>
      </c>
      <c r="P30" s="8">
        <v>2530643</v>
      </c>
      <c r="Q30" s="8">
        <v>2654644</v>
      </c>
      <c r="R30" s="8">
        <v>7549263</v>
      </c>
      <c r="S30" s="8"/>
      <c r="T30" s="8"/>
      <c r="U30" s="8"/>
      <c r="V30" s="8"/>
      <c r="W30" s="8">
        <v>25036423</v>
      </c>
      <c r="X30" s="8">
        <v>52026352</v>
      </c>
      <c r="Y30" s="8">
        <v>-26989929</v>
      </c>
      <c r="Z30" s="2">
        <v>-51.88</v>
      </c>
      <c r="AA30" s="6">
        <v>77644701</v>
      </c>
    </row>
    <row r="31" spans="1:27" ht="13.5">
      <c r="A31" s="25" t="s">
        <v>55</v>
      </c>
      <c r="B31" s="24"/>
      <c r="C31" s="6">
        <v>115412740</v>
      </c>
      <c r="D31" s="6"/>
      <c r="E31" s="7">
        <v>180662842</v>
      </c>
      <c r="F31" s="8">
        <v>222491261</v>
      </c>
      <c r="G31" s="8">
        <v>2494547</v>
      </c>
      <c r="H31" s="8">
        <v>9242899</v>
      </c>
      <c r="I31" s="8">
        <v>11892960</v>
      </c>
      <c r="J31" s="8">
        <v>23630406</v>
      </c>
      <c r="K31" s="8">
        <v>13647673</v>
      </c>
      <c r="L31" s="8">
        <v>9799587</v>
      </c>
      <c r="M31" s="8">
        <v>15086545</v>
      </c>
      <c r="N31" s="8">
        <v>38533805</v>
      </c>
      <c r="O31" s="8">
        <v>8958372</v>
      </c>
      <c r="P31" s="8">
        <v>9644373</v>
      </c>
      <c r="Q31" s="8">
        <v>12620743</v>
      </c>
      <c r="R31" s="8">
        <v>31223488</v>
      </c>
      <c r="S31" s="8"/>
      <c r="T31" s="8"/>
      <c r="U31" s="8"/>
      <c r="V31" s="8"/>
      <c r="W31" s="8">
        <v>93387699</v>
      </c>
      <c r="X31" s="8">
        <v>129241837</v>
      </c>
      <c r="Y31" s="8">
        <v>-35854138</v>
      </c>
      <c r="Z31" s="2">
        <v>-27.74</v>
      </c>
      <c r="AA31" s="6">
        <v>222491261</v>
      </c>
    </row>
    <row r="32" spans="1:27" ht="13.5">
      <c r="A32" s="25" t="s">
        <v>43</v>
      </c>
      <c r="B32" s="24"/>
      <c r="C32" s="6">
        <v>6085011</v>
      </c>
      <c r="D32" s="6"/>
      <c r="E32" s="7">
        <v>6105852</v>
      </c>
      <c r="F32" s="8">
        <v>6371542</v>
      </c>
      <c r="G32" s="8">
        <v>39427</v>
      </c>
      <c r="H32" s="8">
        <v>313090</v>
      </c>
      <c r="I32" s="8">
        <v>959685</v>
      </c>
      <c r="J32" s="8">
        <v>1312202</v>
      </c>
      <c r="K32" s="8">
        <v>1320605</v>
      </c>
      <c r="L32" s="8">
        <v>67505</v>
      </c>
      <c r="M32" s="8">
        <v>36977</v>
      </c>
      <c r="N32" s="8">
        <v>1425087</v>
      </c>
      <c r="O32" s="8">
        <v>1229229</v>
      </c>
      <c r="P32" s="8">
        <v>261881</v>
      </c>
      <c r="Q32" s="8">
        <v>42948</v>
      </c>
      <c r="R32" s="8">
        <v>1534058</v>
      </c>
      <c r="S32" s="8"/>
      <c r="T32" s="8"/>
      <c r="U32" s="8"/>
      <c r="V32" s="8"/>
      <c r="W32" s="8">
        <v>4271347</v>
      </c>
      <c r="X32" s="8">
        <v>4169221</v>
      </c>
      <c r="Y32" s="8">
        <v>102126</v>
      </c>
      <c r="Z32" s="2">
        <v>2.45</v>
      </c>
      <c r="AA32" s="6">
        <v>6371542</v>
      </c>
    </row>
    <row r="33" spans="1:27" ht="13.5">
      <c r="A33" s="25" t="s">
        <v>56</v>
      </c>
      <c r="B33" s="24"/>
      <c r="C33" s="6">
        <v>53574318</v>
      </c>
      <c r="D33" s="6"/>
      <c r="E33" s="7">
        <v>70691724</v>
      </c>
      <c r="F33" s="8">
        <v>68157338</v>
      </c>
      <c r="G33" s="8">
        <v>1865765</v>
      </c>
      <c r="H33" s="8">
        <v>7194101</v>
      </c>
      <c r="I33" s="8">
        <v>2808926</v>
      </c>
      <c r="J33" s="8">
        <v>11868792</v>
      </c>
      <c r="K33" s="8">
        <v>7276831</v>
      </c>
      <c r="L33" s="8">
        <v>4371032</v>
      </c>
      <c r="M33" s="8">
        <v>5448291</v>
      </c>
      <c r="N33" s="8">
        <v>17096154</v>
      </c>
      <c r="O33" s="8">
        <v>5205330</v>
      </c>
      <c r="P33" s="8">
        <v>3069347</v>
      </c>
      <c r="Q33" s="8">
        <v>2825656</v>
      </c>
      <c r="R33" s="8">
        <v>11100333</v>
      </c>
      <c r="S33" s="8"/>
      <c r="T33" s="8"/>
      <c r="U33" s="8"/>
      <c r="V33" s="8"/>
      <c r="W33" s="8">
        <v>40065279</v>
      </c>
      <c r="X33" s="8">
        <v>48965264</v>
      </c>
      <c r="Y33" s="8">
        <v>-8899985</v>
      </c>
      <c r="Z33" s="2">
        <v>-18.18</v>
      </c>
      <c r="AA33" s="6">
        <v>68157338</v>
      </c>
    </row>
    <row r="34" spans="1:27" ht="13.5">
      <c r="A34" s="23" t="s">
        <v>57</v>
      </c>
      <c r="B34" s="29"/>
      <c r="C34" s="6">
        <v>5814130</v>
      </c>
      <c r="D34" s="6"/>
      <c r="E34" s="7">
        <v>14077151</v>
      </c>
      <c r="F34" s="8">
        <v>14077483</v>
      </c>
      <c r="G34" s="8"/>
      <c r="H34" s="8"/>
      <c r="I34" s="8"/>
      <c r="J34" s="8"/>
      <c r="K34" s="8">
        <v>332</v>
      </c>
      <c r="L34" s="8"/>
      <c r="M34" s="8"/>
      <c r="N34" s="8">
        <v>332</v>
      </c>
      <c r="O34" s="8"/>
      <c r="P34" s="8"/>
      <c r="Q34" s="8"/>
      <c r="R34" s="8"/>
      <c r="S34" s="8"/>
      <c r="T34" s="8"/>
      <c r="U34" s="8"/>
      <c r="V34" s="8"/>
      <c r="W34" s="8">
        <v>332</v>
      </c>
      <c r="X34" s="8"/>
      <c r="Y34" s="8">
        <v>332</v>
      </c>
      <c r="Z34" s="2"/>
      <c r="AA34" s="6">
        <v>14077483</v>
      </c>
    </row>
    <row r="35" spans="1:27" ht="12.75">
      <c r="A35" s="40" t="s">
        <v>58</v>
      </c>
      <c r="B35" s="32"/>
      <c r="C35" s="33">
        <f aca="true" t="shared" si="1" ref="C35:Y35">SUM(C24:C34)</f>
        <v>971192754</v>
      </c>
      <c r="D35" s="33">
        <f>SUM(D24:D34)</f>
        <v>0</v>
      </c>
      <c r="E35" s="34">
        <f t="shared" si="1"/>
        <v>1172939318</v>
      </c>
      <c r="F35" s="35">
        <f t="shared" si="1"/>
        <v>1190425544</v>
      </c>
      <c r="G35" s="35">
        <f t="shared" si="1"/>
        <v>6907596</v>
      </c>
      <c r="H35" s="35">
        <f t="shared" si="1"/>
        <v>61269596</v>
      </c>
      <c r="I35" s="35">
        <f t="shared" si="1"/>
        <v>132303166</v>
      </c>
      <c r="J35" s="35">
        <f t="shared" si="1"/>
        <v>200480358</v>
      </c>
      <c r="K35" s="35">
        <f t="shared" si="1"/>
        <v>75734823</v>
      </c>
      <c r="L35" s="35">
        <f t="shared" si="1"/>
        <v>67992454</v>
      </c>
      <c r="M35" s="35">
        <f t="shared" si="1"/>
        <v>74879157</v>
      </c>
      <c r="N35" s="35">
        <f t="shared" si="1"/>
        <v>218606434</v>
      </c>
      <c r="O35" s="35">
        <f t="shared" si="1"/>
        <v>118155991</v>
      </c>
      <c r="P35" s="35">
        <f t="shared" si="1"/>
        <v>76655967</v>
      </c>
      <c r="Q35" s="35">
        <f t="shared" si="1"/>
        <v>75614577</v>
      </c>
      <c r="R35" s="35">
        <f t="shared" si="1"/>
        <v>270426535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689513327</v>
      </c>
      <c r="X35" s="35">
        <f t="shared" si="1"/>
        <v>723068435</v>
      </c>
      <c r="Y35" s="35">
        <f t="shared" si="1"/>
        <v>-33555108</v>
      </c>
      <c r="Z35" s="36">
        <f>+IF(X35&lt;&gt;0,+(Y35/X35)*100,0)</f>
        <v>-4.640654518406684</v>
      </c>
      <c r="AA35" s="33">
        <f>SUM(AA24:AA34)</f>
        <v>1190425544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11930700</v>
      </c>
      <c r="D37" s="46">
        <f>+D21-D35</f>
        <v>0</v>
      </c>
      <c r="E37" s="47">
        <f t="shared" si="2"/>
        <v>-51220566</v>
      </c>
      <c r="F37" s="48">
        <f t="shared" si="2"/>
        <v>-36106475</v>
      </c>
      <c r="G37" s="48">
        <f t="shared" si="2"/>
        <v>110952838</v>
      </c>
      <c r="H37" s="48">
        <f t="shared" si="2"/>
        <v>7147421</v>
      </c>
      <c r="I37" s="48">
        <f t="shared" si="2"/>
        <v>-51830394</v>
      </c>
      <c r="J37" s="48">
        <f t="shared" si="2"/>
        <v>66269865</v>
      </c>
      <c r="K37" s="48">
        <f t="shared" si="2"/>
        <v>7710062</v>
      </c>
      <c r="L37" s="48">
        <f t="shared" si="2"/>
        <v>15261954</v>
      </c>
      <c r="M37" s="48">
        <f t="shared" si="2"/>
        <v>47707890</v>
      </c>
      <c r="N37" s="48">
        <f t="shared" si="2"/>
        <v>70679906</v>
      </c>
      <c r="O37" s="48">
        <f t="shared" si="2"/>
        <v>-32946247</v>
      </c>
      <c r="P37" s="48">
        <f t="shared" si="2"/>
        <v>11551001</v>
      </c>
      <c r="Q37" s="48">
        <f t="shared" si="2"/>
        <v>35340278</v>
      </c>
      <c r="R37" s="48">
        <f t="shared" si="2"/>
        <v>13945032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150894803</v>
      </c>
      <c r="X37" s="48">
        <f>IF(F21=F35,0,X21-X35)</f>
        <v>127014959</v>
      </c>
      <c r="Y37" s="48">
        <f t="shared" si="2"/>
        <v>23879844</v>
      </c>
      <c r="Z37" s="49">
        <f>+IF(X37&lt;&gt;0,+(Y37/X37)*100,0)</f>
        <v>18.80081227282843</v>
      </c>
      <c r="AA37" s="46">
        <f>+AA21-AA35</f>
        <v>-36106475</v>
      </c>
    </row>
    <row r="38" spans="1:27" ht="22.5" customHeight="1">
      <c r="A38" s="50" t="s">
        <v>60</v>
      </c>
      <c r="B38" s="29"/>
      <c r="C38" s="6">
        <v>45868642</v>
      </c>
      <c r="D38" s="6"/>
      <c r="E38" s="7">
        <v>75521000</v>
      </c>
      <c r="F38" s="8">
        <v>97163064</v>
      </c>
      <c r="G38" s="8">
        <v>91225</v>
      </c>
      <c r="H38" s="8">
        <v>4491822</v>
      </c>
      <c r="I38" s="8">
        <v>10470978</v>
      </c>
      <c r="J38" s="8">
        <v>15054025</v>
      </c>
      <c r="K38" s="8">
        <v>6023624</v>
      </c>
      <c r="L38" s="8">
        <v>3627436</v>
      </c>
      <c r="M38" s="8">
        <v>4653295</v>
      </c>
      <c r="N38" s="8">
        <v>14304355</v>
      </c>
      <c r="O38" s="8">
        <v>240560</v>
      </c>
      <c r="P38" s="8">
        <v>2250998</v>
      </c>
      <c r="Q38" s="8">
        <v>4095793</v>
      </c>
      <c r="R38" s="8">
        <v>6587351</v>
      </c>
      <c r="S38" s="8"/>
      <c r="T38" s="8"/>
      <c r="U38" s="8"/>
      <c r="V38" s="8"/>
      <c r="W38" s="8">
        <v>35945731</v>
      </c>
      <c r="X38" s="8">
        <v>51636366</v>
      </c>
      <c r="Y38" s="8">
        <v>-15690635</v>
      </c>
      <c r="Z38" s="2">
        <v>-30.39</v>
      </c>
      <c r="AA38" s="6">
        <v>97163064</v>
      </c>
    </row>
    <row r="39" spans="1:27" ht="57" customHeight="1">
      <c r="A39" s="50" t="s">
        <v>61</v>
      </c>
      <c r="B39" s="29"/>
      <c r="C39" s="28">
        <v>7003888</v>
      </c>
      <c r="D39" s="28"/>
      <c r="E39" s="7">
        <v>4500000</v>
      </c>
      <c r="F39" s="26">
        <v>4500000</v>
      </c>
      <c r="G39" s="26">
        <v>291691</v>
      </c>
      <c r="H39" s="26">
        <v>537732</v>
      </c>
      <c r="I39" s="26">
        <v>663287</v>
      </c>
      <c r="J39" s="26">
        <v>1492710</v>
      </c>
      <c r="K39" s="26">
        <v>614492</v>
      </c>
      <c r="L39" s="26">
        <v>409419</v>
      </c>
      <c r="M39" s="26">
        <v>491072</v>
      </c>
      <c r="N39" s="26">
        <v>1514983</v>
      </c>
      <c r="O39" s="26">
        <v>445262</v>
      </c>
      <c r="P39" s="26">
        <v>2107819</v>
      </c>
      <c r="Q39" s="26">
        <v>770595</v>
      </c>
      <c r="R39" s="26">
        <v>3323676</v>
      </c>
      <c r="S39" s="26"/>
      <c r="T39" s="26"/>
      <c r="U39" s="26"/>
      <c r="V39" s="26"/>
      <c r="W39" s="26">
        <v>6331369</v>
      </c>
      <c r="X39" s="26">
        <v>3490993</v>
      </c>
      <c r="Y39" s="26">
        <v>2840376</v>
      </c>
      <c r="Z39" s="27">
        <v>81.36</v>
      </c>
      <c r="AA39" s="28">
        <v>4500000</v>
      </c>
    </row>
    <row r="40" spans="1:27" ht="13.5">
      <c r="A40" s="23" t="s">
        <v>62</v>
      </c>
      <c r="B40" s="29"/>
      <c r="C40" s="51">
        <v>19327936</v>
      </c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84131166</v>
      </c>
      <c r="D41" s="56">
        <f>SUM(D37:D40)</f>
        <v>0</v>
      </c>
      <c r="E41" s="57">
        <f t="shared" si="3"/>
        <v>28800434</v>
      </c>
      <c r="F41" s="58">
        <f t="shared" si="3"/>
        <v>65556589</v>
      </c>
      <c r="G41" s="58">
        <f t="shared" si="3"/>
        <v>111335754</v>
      </c>
      <c r="H41" s="58">
        <f t="shared" si="3"/>
        <v>12176975</v>
      </c>
      <c r="I41" s="58">
        <f t="shared" si="3"/>
        <v>-40696129</v>
      </c>
      <c r="J41" s="58">
        <f t="shared" si="3"/>
        <v>82816600</v>
      </c>
      <c r="K41" s="58">
        <f t="shared" si="3"/>
        <v>14348178</v>
      </c>
      <c r="L41" s="58">
        <f t="shared" si="3"/>
        <v>19298809</v>
      </c>
      <c r="M41" s="58">
        <f t="shared" si="3"/>
        <v>52852257</v>
      </c>
      <c r="N41" s="58">
        <f t="shared" si="3"/>
        <v>86499244</v>
      </c>
      <c r="O41" s="58">
        <f t="shared" si="3"/>
        <v>-32260425</v>
      </c>
      <c r="P41" s="58">
        <f t="shared" si="3"/>
        <v>15909818</v>
      </c>
      <c r="Q41" s="58">
        <f t="shared" si="3"/>
        <v>40206666</v>
      </c>
      <c r="R41" s="58">
        <f t="shared" si="3"/>
        <v>23856059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193171903</v>
      </c>
      <c r="X41" s="58">
        <f t="shared" si="3"/>
        <v>182142318</v>
      </c>
      <c r="Y41" s="58">
        <f t="shared" si="3"/>
        <v>11029585</v>
      </c>
      <c r="Z41" s="59">
        <f>+IF(X41&lt;&gt;0,+(Y41/X41)*100,0)</f>
        <v>6.055476355582561</v>
      </c>
      <c r="AA41" s="56">
        <f>SUM(AA37:AA40)</f>
        <v>65556589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84131166</v>
      </c>
      <c r="D43" s="64">
        <f>+D41-D42</f>
        <v>0</v>
      </c>
      <c r="E43" s="65">
        <f t="shared" si="4"/>
        <v>28800434</v>
      </c>
      <c r="F43" s="66">
        <f t="shared" si="4"/>
        <v>65556589</v>
      </c>
      <c r="G43" s="66">
        <f t="shared" si="4"/>
        <v>111335754</v>
      </c>
      <c r="H43" s="66">
        <f t="shared" si="4"/>
        <v>12176975</v>
      </c>
      <c r="I43" s="66">
        <f t="shared" si="4"/>
        <v>-40696129</v>
      </c>
      <c r="J43" s="66">
        <f t="shared" si="4"/>
        <v>82816600</v>
      </c>
      <c r="K43" s="66">
        <f t="shared" si="4"/>
        <v>14348178</v>
      </c>
      <c r="L43" s="66">
        <f t="shared" si="4"/>
        <v>19298809</v>
      </c>
      <c r="M43" s="66">
        <f t="shared" si="4"/>
        <v>52852257</v>
      </c>
      <c r="N43" s="66">
        <f t="shared" si="4"/>
        <v>86499244</v>
      </c>
      <c r="O43" s="66">
        <f t="shared" si="4"/>
        <v>-32260425</v>
      </c>
      <c r="P43" s="66">
        <f t="shared" si="4"/>
        <v>15909818</v>
      </c>
      <c r="Q43" s="66">
        <f t="shared" si="4"/>
        <v>40206666</v>
      </c>
      <c r="R43" s="66">
        <f t="shared" si="4"/>
        <v>23856059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193171903</v>
      </c>
      <c r="X43" s="66">
        <f t="shared" si="4"/>
        <v>182142318</v>
      </c>
      <c r="Y43" s="66">
        <f t="shared" si="4"/>
        <v>11029585</v>
      </c>
      <c r="Z43" s="67">
        <f>+IF(X43&lt;&gt;0,+(Y43/X43)*100,0)</f>
        <v>6.055476355582561</v>
      </c>
      <c r="AA43" s="64">
        <f>+AA41-AA42</f>
        <v>65556589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84131166</v>
      </c>
      <c r="D45" s="56">
        <f>SUM(D43:D44)</f>
        <v>0</v>
      </c>
      <c r="E45" s="57">
        <f t="shared" si="5"/>
        <v>28800434</v>
      </c>
      <c r="F45" s="58">
        <f t="shared" si="5"/>
        <v>65556589</v>
      </c>
      <c r="G45" s="58">
        <f t="shared" si="5"/>
        <v>111335754</v>
      </c>
      <c r="H45" s="58">
        <f t="shared" si="5"/>
        <v>12176975</v>
      </c>
      <c r="I45" s="58">
        <f t="shared" si="5"/>
        <v>-40696129</v>
      </c>
      <c r="J45" s="58">
        <f t="shared" si="5"/>
        <v>82816600</v>
      </c>
      <c r="K45" s="58">
        <f t="shared" si="5"/>
        <v>14348178</v>
      </c>
      <c r="L45" s="58">
        <f t="shared" si="5"/>
        <v>19298809</v>
      </c>
      <c r="M45" s="58">
        <f t="shared" si="5"/>
        <v>52852257</v>
      </c>
      <c r="N45" s="58">
        <f t="shared" si="5"/>
        <v>86499244</v>
      </c>
      <c r="O45" s="58">
        <f t="shared" si="5"/>
        <v>-32260425</v>
      </c>
      <c r="P45" s="58">
        <f t="shared" si="5"/>
        <v>15909818</v>
      </c>
      <c r="Q45" s="58">
        <f t="shared" si="5"/>
        <v>40206666</v>
      </c>
      <c r="R45" s="58">
        <f t="shared" si="5"/>
        <v>23856059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193171903</v>
      </c>
      <c r="X45" s="58">
        <f t="shared" si="5"/>
        <v>182142318</v>
      </c>
      <c r="Y45" s="58">
        <f t="shared" si="5"/>
        <v>11029585</v>
      </c>
      <c r="Z45" s="59">
        <f>+IF(X45&lt;&gt;0,+(Y45/X45)*100,0)</f>
        <v>6.055476355582561</v>
      </c>
      <c r="AA45" s="56">
        <f>SUM(AA43:AA44)</f>
        <v>65556589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84131166</v>
      </c>
      <c r="D47" s="71">
        <f>SUM(D45:D46)</f>
        <v>0</v>
      </c>
      <c r="E47" s="72">
        <f t="shared" si="6"/>
        <v>28800434</v>
      </c>
      <c r="F47" s="73">
        <f t="shared" si="6"/>
        <v>65556589</v>
      </c>
      <c r="G47" s="73">
        <f t="shared" si="6"/>
        <v>111335754</v>
      </c>
      <c r="H47" s="74">
        <f t="shared" si="6"/>
        <v>12176975</v>
      </c>
      <c r="I47" s="74">
        <f t="shared" si="6"/>
        <v>-40696129</v>
      </c>
      <c r="J47" s="74">
        <f t="shared" si="6"/>
        <v>82816600</v>
      </c>
      <c r="K47" s="74">
        <f t="shared" si="6"/>
        <v>14348178</v>
      </c>
      <c r="L47" s="74">
        <f t="shared" si="6"/>
        <v>19298809</v>
      </c>
      <c r="M47" s="73">
        <f t="shared" si="6"/>
        <v>52852257</v>
      </c>
      <c r="N47" s="73">
        <f t="shared" si="6"/>
        <v>86499244</v>
      </c>
      <c r="O47" s="74">
        <f t="shared" si="6"/>
        <v>-32260425</v>
      </c>
      <c r="P47" s="74">
        <f t="shared" si="6"/>
        <v>15909818</v>
      </c>
      <c r="Q47" s="74">
        <f t="shared" si="6"/>
        <v>40206666</v>
      </c>
      <c r="R47" s="74">
        <f t="shared" si="6"/>
        <v>23856059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193171903</v>
      </c>
      <c r="X47" s="74">
        <f t="shared" si="6"/>
        <v>182142318</v>
      </c>
      <c r="Y47" s="74">
        <f t="shared" si="6"/>
        <v>11029585</v>
      </c>
      <c r="Z47" s="75">
        <f>+IF(X47&lt;&gt;0,+(Y47/X47)*100,0)</f>
        <v>6.055476355582561</v>
      </c>
      <c r="AA47" s="76">
        <f>SUM(AA45:AA46)</f>
        <v>65556589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90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100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270172863</v>
      </c>
      <c r="D5" s="6"/>
      <c r="E5" s="7">
        <v>279613000</v>
      </c>
      <c r="F5" s="8">
        <v>289613000</v>
      </c>
      <c r="G5" s="8">
        <v>40883035</v>
      </c>
      <c r="H5" s="8">
        <v>24117237</v>
      </c>
      <c r="I5" s="8">
        <v>23193771</v>
      </c>
      <c r="J5" s="8">
        <v>88194043</v>
      </c>
      <c r="K5" s="8">
        <v>23471570</v>
      </c>
      <c r="L5" s="8">
        <v>23605249</v>
      </c>
      <c r="M5" s="8">
        <v>23330382</v>
      </c>
      <c r="N5" s="8">
        <v>70407201</v>
      </c>
      <c r="O5" s="8">
        <v>23468419</v>
      </c>
      <c r="P5" s="8">
        <v>23970119</v>
      </c>
      <c r="Q5" s="8">
        <v>23568333</v>
      </c>
      <c r="R5" s="8">
        <v>71006871</v>
      </c>
      <c r="S5" s="8"/>
      <c r="T5" s="8"/>
      <c r="U5" s="8"/>
      <c r="V5" s="8"/>
      <c r="W5" s="8">
        <v>229608115</v>
      </c>
      <c r="X5" s="8">
        <v>217209741</v>
      </c>
      <c r="Y5" s="8">
        <v>12398374</v>
      </c>
      <c r="Z5" s="2">
        <v>5.71</v>
      </c>
      <c r="AA5" s="6">
        <v>289613000</v>
      </c>
    </row>
    <row r="6" spans="1:27" ht="13.5">
      <c r="A6" s="23" t="s">
        <v>32</v>
      </c>
      <c r="B6" s="24"/>
      <c r="C6" s="6">
        <v>624667235</v>
      </c>
      <c r="D6" s="6"/>
      <c r="E6" s="7">
        <v>723026230</v>
      </c>
      <c r="F6" s="8">
        <v>727026230</v>
      </c>
      <c r="G6" s="8">
        <v>31255389</v>
      </c>
      <c r="H6" s="8">
        <v>66948042</v>
      </c>
      <c r="I6" s="8">
        <v>59223586</v>
      </c>
      <c r="J6" s="8">
        <v>157427017</v>
      </c>
      <c r="K6" s="8">
        <v>58025260</v>
      </c>
      <c r="L6" s="8">
        <v>56323829</v>
      </c>
      <c r="M6" s="8">
        <v>57261900</v>
      </c>
      <c r="N6" s="8">
        <v>171610989</v>
      </c>
      <c r="O6" s="8">
        <v>53882793</v>
      </c>
      <c r="P6" s="8">
        <v>53879001</v>
      </c>
      <c r="Q6" s="8">
        <v>56788406</v>
      </c>
      <c r="R6" s="8">
        <v>164550200</v>
      </c>
      <c r="S6" s="8"/>
      <c r="T6" s="8"/>
      <c r="U6" s="8"/>
      <c r="V6" s="8"/>
      <c r="W6" s="8">
        <v>493588206</v>
      </c>
      <c r="X6" s="8">
        <v>545269653</v>
      </c>
      <c r="Y6" s="8">
        <v>-51681447</v>
      </c>
      <c r="Z6" s="2">
        <v>-9.48</v>
      </c>
      <c r="AA6" s="6">
        <v>727026230</v>
      </c>
    </row>
    <row r="7" spans="1:27" ht="13.5">
      <c r="A7" s="25" t="s">
        <v>33</v>
      </c>
      <c r="B7" s="24"/>
      <c r="C7" s="6">
        <v>128182356</v>
      </c>
      <c r="D7" s="6"/>
      <c r="E7" s="7">
        <v>127469170</v>
      </c>
      <c r="F7" s="8">
        <v>131469170</v>
      </c>
      <c r="G7" s="8">
        <v>1779296</v>
      </c>
      <c r="H7" s="8">
        <v>10758633</v>
      </c>
      <c r="I7" s="8">
        <v>11553747</v>
      </c>
      <c r="J7" s="8">
        <v>24091676</v>
      </c>
      <c r="K7" s="8">
        <v>7346249</v>
      </c>
      <c r="L7" s="8">
        <v>11926431</v>
      </c>
      <c r="M7" s="8">
        <v>12394612</v>
      </c>
      <c r="N7" s="8">
        <v>31667292</v>
      </c>
      <c r="O7" s="8">
        <v>13028106</v>
      </c>
      <c r="P7" s="8">
        <v>12531364</v>
      </c>
      <c r="Q7" s="8">
        <v>10925261</v>
      </c>
      <c r="R7" s="8">
        <v>36484731</v>
      </c>
      <c r="S7" s="8"/>
      <c r="T7" s="8"/>
      <c r="U7" s="8"/>
      <c r="V7" s="8"/>
      <c r="W7" s="8">
        <v>92243699</v>
      </c>
      <c r="X7" s="8">
        <v>98601876</v>
      </c>
      <c r="Y7" s="8">
        <v>-6358177</v>
      </c>
      <c r="Z7" s="2">
        <v>-6.45</v>
      </c>
      <c r="AA7" s="6">
        <v>131469170</v>
      </c>
    </row>
    <row r="8" spans="1:27" ht="13.5">
      <c r="A8" s="25" t="s">
        <v>34</v>
      </c>
      <c r="B8" s="24"/>
      <c r="C8" s="6">
        <v>98855106</v>
      </c>
      <c r="D8" s="6"/>
      <c r="E8" s="7">
        <v>101019867</v>
      </c>
      <c r="F8" s="8">
        <v>105019867</v>
      </c>
      <c r="G8" s="8">
        <v>8973278</v>
      </c>
      <c r="H8" s="8">
        <v>9049993</v>
      </c>
      <c r="I8" s="8">
        <v>8917987</v>
      </c>
      <c r="J8" s="8">
        <v>26941258</v>
      </c>
      <c r="K8" s="8">
        <v>9093239</v>
      </c>
      <c r="L8" s="8">
        <v>9155306</v>
      </c>
      <c r="M8" s="8">
        <v>9012203</v>
      </c>
      <c r="N8" s="8">
        <v>27260748</v>
      </c>
      <c r="O8" s="8">
        <v>9314943</v>
      </c>
      <c r="P8" s="8">
        <v>9497276</v>
      </c>
      <c r="Q8" s="8">
        <v>9235326</v>
      </c>
      <c r="R8" s="8">
        <v>28047545</v>
      </c>
      <c r="S8" s="8"/>
      <c r="T8" s="8"/>
      <c r="U8" s="8"/>
      <c r="V8" s="8"/>
      <c r="W8" s="8">
        <v>82249551</v>
      </c>
      <c r="X8" s="8">
        <v>78764886</v>
      </c>
      <c r="Y8" s="8">
        <v>3484665</v>
      </c>
      <c r="Z8" s="2">
        <v>4.42</v>
      </c>
      <c r="AA8" s="6">
        <v>105019867</v>
      </c>
    </row>
    <row r="9" spans="1:27" ht="13.5">
      <c r="A9" s="25" t="s">
        <v>35</v>
      </c>
      <c r="B9" s="24"/>
      <c r="C9" s="6">
        <v>81726654</v>
      </c>
      <c r="D9" s="6"/>
      <c r="E9" s="7">
        <v>85162937</v>
      </c>
      <c r="F9" s="8">
        <v>88162937</v>
      </c>
      <c r="G9" s="8">
        <v>7694298</v>
      </c>
      <c r="H9" s="8">
        <v>7504799</v>
      </c>
      <c r="I9" s="8">
        <v>7572482</v>
      </c>
      <c r="J9" s="8">
        <v>22771579</v>
      </c>
      <c r="K9" s="8">
        <v>7644237</v>
      </c>
      <c r="L9" s="8">
        <v>7653705</v>
      </c>
      <c r="M9" s="8">
        <v>7644939</v>
      </c>
      <c r="N9" s="8">
        <v>22942881</v>
      </c>
      <c r="O9" s="8">
        <v>7724667</v>
      </c>
      <c r="P9" s="8">
        <v>7753371</v>
      </c>
      <c r="Q9" s="8">
        <v>7735905</v>
      </c>
      <c r="R9" s="8">
        <v>23213943</v>
      </c>
      <c r="S9" s="8"/>
      <c r="T9" s="8"/>
      <c r="U9" s="8"/>
      <c r="V9" s="8"/>
      <c r="W9" s="8">
        <v>68928403</v>
      </c>
      <c r="X9" s="8">
        <v>66122196</v>
      </c>
      <c r="Y9" s="8">
        <v>2806207</v>
      </c>
      <c r="Z9" s="2">
        <v>4.24</v>
      </c>
      <c r="AA9" s="6">
        <v>88162937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3130159</v>
      </c>
      <c r="D11" s="6"/>
      <c r="E11" s="7">
        <v>6183220</v>
      </c>
      <c r="F11" s="8">
        <v>6183220</v>
      </c>
      <c r="G11" s="8">
        <v>1584083</v>
      </c>
      <c r="H11" s="8">
        <v>149616</v>
      </c>
      <c r="I11" s="8">
        <v>290131</v>
      </c>
      <c r="J11" s="8">
        <v>2023830</v>
      </c>
      <c r="K11" s="8">
        <v>152777</v>
      </c>
      <c r="L11" s="8">
        <v>133570</v>
      </c>
      <c r="M11" s="8">
        <v>126768</v>
      </c>
      <c r="N11" s="8">
        <v>413115</v>
      </c>
      <c r="O11" s="8">
        <v>96290</v>
      </c>
      <c r="P11" s="8">
        <v>87671</v>
      </c>
      <c r="Q11" s="8">
        <v>83127</v>
      </c>
      <c r="R11" s="8">
        <v>267088</v>
      </c>
      <c r="S11" s="8"/>
      <c r="T11" s="8"/>
      <c r="U11" s="8"/>
      <c r="V11" s="8"/>
      <c r="W11" s="8">
        <v>2704033</v>
      </c>
      <c r="X11" s="8">
        <v>4637340</v>
      </c>
      <c r="Y11" s="8">
        <v>-1933307</v>
      </c>
      <c r="Z11" s="2">
        <v>-41.69</v>
      </c>
      <c r="AA11" s="6">
        <v>6183220</v>
      </c>
    </row>
    <row r="12" spans="1:27" ht="13.5">
      <c r="A12" s="25" t="s">
        <v>37</v>
      </c>
      <c r="B12" s="29"/>
      <c r="C12" s="6">
        <v>46245723</v>
      </c>
      <c r="D12" s="6"/>
      <c r="E12" s="7">
        <v>43179623</v>
      </c>
      <c r="F12" s="8">
        <v>47061413</v>
      </c>
      <c r="G12" s="8">
        <v>3527294</v>
      </c>
      <c r="H12" s="8">
        <v>3728919</v>
      </c>
      <c r="I12" s="8"/>
      <c r="J12" s="8">
        <v>7256213</v>
      </c>
      <c r="K12" s="8">
        <v>5947899</v>
      </c>
      <c r="L12" s="8">
        <v>2620630</v>
      </c>
      <c r="M12" s="8">
        <v>2692294</v>
      </c>
      <c r="N12" s="8">
        <v>11260823</v>
      </c>
      <c r="O12" s="8">
        <v>2615592</v>
      </c>
      <c r="P12" s="8">
        <v>2983510</v>
      </c>
      <c r="Q12" s="8">
        <v>3091198</v>
      </c>
      <c r="R12" s="8">
        <v>8690300</v>
      </c>
      <c r="S12" s="8"/>
      <c r="T12" s="8"/>
      <c r="U12" s="8"/>
      <c r="V12" s="8"/>
      <c r="W12" s="8">
        <v>27207336</v>
      </c>
      <c r="X12" s="8">
        <v>35296056</v>
      </c>
      <c r="Y12" s="8">
        <v>-8088720</v>
      </c>
      <c r="Z12" s="2">
        <v>-22.92</v>
      </c>
      <c r="AA12" s="6">
        <v>47061413</v>
      </c>
    </row>
    <row r="13" spans="1:27" ht="13.5">
      <c r="A13" s="23" t="s">
        <v>38</v>
      </c>
      <c r="B13" s="29"/>
      <c r="C13" s="6">
        <v>4079780</v>
      </c>
      <c r="D13" s="6"/>
      <c r="E13" s="7">
        <v>6095910</v>
      </c>
      <c r="F13" s="8">
        <v>6095910</v>
      </c>
      <c r="G13" s="8">
        <v>378029</v>
      </c>
      <c r="H13" s="8">
        <v>332198</v>
      </c>
      <c r="I13" s="8">
        <v>282629</v>
      </c>
      <c r="J13" s="8">
        <v>992856</v>
      </c>
      <c r="K13" s="8">
        <v>321068</v>
      </c>
      <c r="L13" s="8">
        <v>317392</v>
      </c>
      <c r="M13" s="8">
        <v>313690</v>
      </c>
      <c r="N13" s="8">
        <v>952150</v>
      </c>
      <c r="O13" s="8">
        <v>362744</v>
      </c>
      <c r="P13" s="8">
        <v>344316</v>
      </c>
      <c r="Q13" s="8">
        <v>380641</v>
      </c>
      <c r="R13" s="8">
        <v>1087701</v>
      </c>
      <c r="S13" s="8"/>
      <c r="T13" s="8"/>
      <c r="U13" s="8"/>
      <c r="V13" s="8"/>
      <c r="W13" s="8">
        <v>3032707</v>
      </c>
      <c r="X13" s="8">
        <v>4571910</v>
      </c>
      <c r="Y13" s="8">
        <v>-1539203</v>
      </c>
      <c r="Z13" s="2">
        <v>-33.67</v>
      </c>
      <c r="AA13" s="6">
        <v>6095910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>
        <v>621168</v>
      </c>
      <c r="N14" s="8">
        <v>621168</v>
      </c>
      <c r="O14" s="8"/>
      <c r="P14" s="8"/>
      <c r="Q14" s="8">
        <v>5305425</v>
      </c>
      <c r="R14" s="8">
        <v>5305425</v>
      </c>
      <c r="S14" s="8"/>
      <c r="T14" s="8"/>
      <c r="U14" s="8"/>
      <c r="V14" s="8"/>
      <c r="W14" s="8">
        <v>5926593</v>
      </c>
      <c r="X14" s="8"/>
      <c r="Y14" s="8">
        <v>5926593</v>
      </c>
      <c r="Z14" s="2"/>
      <c r="AA14" s="6"/>
    </row>
    <row r="15" spans="1:27" ht="13.5">
      <c r="A15" s="23" t="s">
        <v>40</v>
      </c>
      <c r="B15" s="29"/>
      <c r="C15" s="6">
        <v>94581388</v>
      </c>
      <c r="D15" s="6"/>
      <c r="E15" s="7">
        <v>76125676</v>
      </c>
      <c r="F15" s="8">
        <v>76125676</v>
      </c>
      <c r="G15" s="8">
        <v>1545829</v>
      </c>
      <c r="H15" s="8">
        <v>1724319</v>
      </c>
      <c r="I15" s="8">
        <v>1044273</v>
      </c>
      <c r="J15" s="8">
        <v>4314421</v>
      </c>
      <c r="K15" s="8">
        <v>1514799</v>
      </c>
      <c r="L15" s="8">
        <v>1446068</v>
      </c>
      <c r="M15" s="8">
        <v>1416828</v>
      </c>
      <c r="N15" s="8">
        <v>4377695</v>
      </c>
      <c r="O15" s="8">
        <v>1385186</v>
      </c>
      <c r="P15" s="8">
        <v>1264737</v>
      </c>
      <c r="Q15" s="8">
        <v>1064460</v>
      </c>
      <c r="R15" s="8">
        <v>3714383</v>
      </c>
      <c r="S15" s="8"/>
      <c r="T15" s="8"/>
      <c r="U15" s="8"/>
      <c r="V15" s="8"/>
      <c r="W15" s="8">
        <v>12406499</v>
      </c>
      <c r="X15" s="8">
        <v>57094209</v>
      </c>
      <c r="Y15" s="8">
        <v>-44687710</v>
      </c>
      <c r="Z15" s="2">
        <v>-78.27</v>
      </c>
      <c r="AA15" s="6">
        <v>76125676</v>
      </c>
    </row>
    <row r="16" spans="1:27" ht="13.5">
      <c r="A16" s="23" t="s">
        <v>41</v>
      </c>
      <c r="B16" s="29"/>
      <c r="C16" s="6">
        <v>2322083</v>
      </c>
      <c r="D16" s="6"/>
      <c r="E16" s="7">
        <v>3515785</v>
      </c>
      <c r="F16" s="8">
        <v>3515785</v>
      </c>
      <c r="G16" s="8">
        <v>304791</v>
      </c>
      <c r="H16" s="8">
        <v>254436</v>
      </c>
      <c r="I16" s="8">
        <v>250429</v>
      </c>
      <c r="J16" s="8">
        <v>809656</v>
      </c>
      <c r="K16" s="8">
        <v>328826</v>
      </c>
      <c r="L16" s="8">
        <v>298351</v>
      </c>
      <c r="M16" s="8">
        <v>126868</v>
      </c>
      <c r="N16" s="8">
        <v>754045</v>
      </c>
      <c r="O16" s="8">
        <v>322002</v>
      </c>
      <c r="P16" s="8">
        <v>229454</v>
      </c>
      <c r="Q16" s="8">
        <v>214587</v>
      </c>
      <c r="R16" s="8">
        <v>766043</v>
      </c>
      <c r="S16" s="8"/>
      <c r="T16" s="8"/>
      <c r="U16" s="8"/>
      <c r="V16" s="8"/>
      <c r="W16" s="8">
        <v>2329744</v>
      </c>
      <c r="X16" s="8">
        <v>2636793</v>
      </c>
      <c r="Y16" s="8">
        <v>-307049</v>
      </c>
      <c r="Z16" s="2">
        <v>-11.64</v>
      </c>
      <c r="AA16" s="6">
        <v>3515785</v>
      </c>
    </row>
    <row r="17" spans="1:27" ht="13.5">
      <c r="A17" s="23" t="s">
        <v>42</v>
      </c>
      <c r="B17" s="29"/>
      <c r="C17" s="6">
        <v>11140288</v>
      </c>
      <c r="D17" s="6"/>
      <c r="E17" s="7">
        <v>8848100</v>
      </c>
      <c r="F17" s="8">
        <v>8848100</v>
      </c>
      <c r="G17" s="8"/>
      <c r="H17" s="8">
        <v>-886108</v>
      </c>
      <c r="I17" s="8">
        <v>3568781</v>
      </c>
      <c r="J17" s="8">
        <v>2682673</v>
      </c>
      <c r="K17" s="8"/>
      <c r="L17" s="8">
        <v>4573884</v>
      </c>
      <c r="M17" s="8"/>
      <c r="N17" s="8">
        <v>4573884</v>
      </c>
      <c r="O17" s="8"/>
      <c r="P17" s="8">
        <v>5705</v>
      </c>
      <c r="Q17" s="8">
        <v>720</v>
      </c>
      <c r="R17" s="8">
        <v>6425</v>
      </c>
      <c r="S17" s="8"/>
      <c r="T17" s="8"/>
      <c r="U17" s="8"/>
      <c r="V17" s="8"/>
      <c r="W17" s="8">
        <v>7262982</v>
      </c>
      <c r="X17" s="8">
        <v>6636069</v>
      </c>
      <c r="Y17" s="8">
        <v>626913</v>
      </c>
      <c r="Z17" s="2">
        <v>9.45</v>
      </c>
      <c r="AA17" s="6">
        <v>8848100</v>
      </c>
    </row>
    <row r="18" spans="1:27" ht="13.5">
      <c r="A18" s="23" t="s">
        <v>43</v>
      </c>
      <c r="B18" s="29"/>
      <c r="C18" s="6">
        <v>460258433</v>
      </c>
      <c r="D18" s="6"/>
      <c r="E18" s="7">
        <v>605092063</v>
      </c>
      <c r="F18" s="8">
        <v>708173045</v>
      </c>
      <c r="G18" s="8"/>
      <c r="H18" s="8">
        <v>1748729</v>
      </c>
      <c r="I18" s="8">
        <v>62491000</v>
      </c>
      <c r="J18" s="8">
        <v>64239729</v>
      </c>
      <c r="K18" s="8">
        <v>1462430</v>
      </c>
      <c r="L18" s="8">
        <v>946387</v>
      </c>
      <c r="M18" s="8">
        <v>49993000</v>
      </c>
      <c r="N18" s="8">
        <v>52401817</v>
      </c>
      <c r="O18" s="8">
        <v>296649</v>
      </c>
      <c r="P18" s="8">
        <v>166917469</v>
      </c>
      <c r="Q18" s="8">
        <v>3873411</v>
      </c>
      <c r="R18" s="8">
        <v>171087529</v>
      </c>
      <c r="S18" s="8"/>
      <c r="T18" s="8"/>
      <c r="U18" s="8"/>
      <c r="V18" s="8"/>
      <c r="W18" s="8">
        <v>287729075</v>
      </c>
      <c r="X18" s="8">
        <v>298611021</v>
      </c>
      <c r="Y18" s="8">
        <v>-10881946</v>
      </c>
      <c r="Z18" s="2">
        <v>-3.64</v>
      </c>
      <c r="AA18" s="6">
        <v>708173045</v>
      </c>
    </row>
    <row r="19" spans="1:27" ht="13.5">
      <c r="A19" s="23" t="s">
        <v>44</v>
      </c>
      <c r="B19" s="29"/>
      <c r="C19" s="6">
        <v>79410929</v>
      </c>
      <c r="D19" s="6"/>
      <c r="E19" s="7">
        <v>138102049</v>
      </c>
      <c r="F19" s="26">
        <v>85440144</v>
      </c>
      <c r="G19" s="26">
        <v>6481240</v>
      </c>
      <c r="H19" s="26">
        <v>7255807</v>
      </c>
      <c r="I19" s="26">
        <v>7280196</v>
      </c>
      <c r="J19" s="26">
        <v>21017243</v>
      </c>
      <c r="K19" s="26">
        <v>5732788</v>
      </c>
      <c r="L19" s="26">
        <v>5672891</v>
      </c>
      <c r="M19" s="26">
        <v>5194253</v>
      </c>
      <c r="N19" s="26">
        <v>16599932</v>
      </c>
      <c r="O19" s="26">
        <v>4886256</v>
      </c>
      <c r="P19" s="26">
        <v>6415269</v>
      </c>
      <c r="Q19" s="26">
        <v>3980558</v>
      </c>
      <c r="R19" s="26">
        <v>15282083</v>
      </c>
      <c r="S19" s="26"/>
      <c r="T19" s="26"/>
      <c r="U19" s="26"/>
      <c r="V19" s="26"/>
      <c r="W19" s="26">
        <v>52899258</v>
      </c>
      <c r="X19" s="26">
        <v>63926730</v>
      </c>
      <c r="Y19" s="26">
        <v>-11027472</v>
      </c>
      <c r="Z19" s="27">
        <v>-17.25</v>
      </c>
      <c r="AA19" s="28">
        <v>85440144</v>
      </c>
    </row>
    <row r="20" spans="1:27" ht="13.5">
      <c r="A20" s="23" t="s">
        <v>45</v>
      </c>
      <c r="B20" s="29"/>
      <c r="C20" s="6">
        <v>33978</v>
      </c>
      <c r="D20" s="6"/>
      <c r="E20" s="7"/>
      <c r="F20" s="8"/>
      <c r="G20" s="8">
        <v>25063</v>
      </c>
      <c r="H20" s="8"/>
      <c r="I20" s="30"/>
      <c r="J20" s="8">
        <v>25063</v>
      </c>
      <c r="K20" s="8">
        <v>-25063</v>
      </c>
      <c r="L20" s="8">
        <v>382</v>
      </c>
      <c r="M20" s="8">
        <v>600</v>
      </c>
      <c r="N20" s="8">
        <v>-24081</v>
      </c>
      <c r="O20" s="8">
        <v>382</v>
      </c>
      <c r="P20" s="30"/>
      <c r="Q20" s="8">
        <v>382</v>
      </c>
      <c r="R20" s="8">
        <v>764</v>
      </c>
      <c r="S20" s="8"/>
      <c r="T20" s="8"/>
      <c r="U20" s="8"/>
      <c r="V20" s="8"/>
      <c r="W20" s="30">
        <v>1746</v>
      </c>
      <c r="X20" s="8"/>
      <c r="Y20" s="8">
        <v>1746</v>
      </c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1904806975</v>
      </c>
      <c r="D21" s="33">
        <f t="shared" si="0"/>
        <v>0</v>
      </c>
      <c r="E21" s="34">
        <f t="shared" si="0"/>
        <v>2203433630</v>
      </c>
      <c r="F21" s="35">
        <f t="shared" si="0"/>
        <v>2282734497</v>
      </c>
      <c r="G21" s="35">
        <f t="shared" si="0"/>
        <v>104431625</v>
      </c>
      <c r="H21" s="35">
        <f t="shared" si="0"/>
        <v>132686620</v>
      </c>
      <c r="I21" s="35">
        <f t="shared" si="0"/>
        <v>185669012</v>
      </c>
      <c r="J21" s="35">
        <f t="shared" si="0"/>
        <v>422787257</v>
      </c>
      <c r="K21" s="35">
        <f t="shared" si="0"/>
        <v>121016079</v>
      </c>
      <c r="L21" s="35">
        <f t="shared" si="0"/>
        <v>124674075</v>
      </c>
      <c r="M21" s="35">
        <f t="shared" si="0"/>
        <v>170129505</v>
      </c>
      <c r="N21" s="35">
        <f t="shared" si="0"/>
        <v>415819659</v>
      </c>
      <c r="O21" s="35">
        <f t="shared" si="0"/>
        <v>117384029</v>
      </c>
      <c r="P21" s="35">
        <f t="shared" si="0"/>
        <v>285879262</v>
      </c>
      <c r="Q21" s="35">
        <f t="shared" si="0"/>
        <v>126247740</v>
      </c>
      <c r="R21" s="35">
        <f t="shared" si="0"/>
        <v>529511031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1368117947</v>
      </c>
      <c r="X21" s="35">
        <f t="shared" si="0"/>
        <v>1479378480</v>
      </c>
      <c r="Y21" s="35">
        <f t="shared" si="0"/>
        <v>-111260533</v>
      </c>
      <c r="Z21" s="36">
        <f>+IF(X21&lt;&gt;0,+(Y21/X21)*100,0)</f>
        <v>-7.520761894549121</v>
      </c>
      <c r="AA21" s="33">
        <f>SUM(AA5:AA20)</f>
        <v>2282734497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518622973</v>
      </c>
      <c r="D24" s="6"/>
      <c r="E24" s="7">
        <v>597372068</v>
      </c>
      <c r="F24" s="8">
        <v>601313800</v>
      </c>
      <c r="G24" s="8">
        <v>39933057</v>
      </c>
      <c r="H24" s="8">
        <v>38126466</v>
      </c>
      <c r="I24" s="8">
        <v>41970414</v>
      </c>
      <c r="J24" s="8">
        <v>120029937</v>
      </c>
      <c r="K24" s="8">
        <v>41187214</v>
      </c>
      <c r="L24" s="8">
        <v>64425606</v>
      </c>
      <c r="M24" s="8">
        <v>40999234</v>
      </c>
      <c r="N24" s="8">
        <v>146612054</v>
      </c>
      <c r="O24" s="8">
        <v>43512586</v>
      </c>
      <c r="P24" s="8">
        <v>42384974</v>
      </c>
      <c r="Q24" s="8">
        <v>40921844</v>
      </c>
      <c r="R24" s="8">
        <v>126819404</v>
      </c>
      <c r="S24" s="8"/>
      <c r="T24" s="8"/>
      <c r="U24" s="8"/>
      <c r="V24" s="8"/>
      <c r="W24" s="8">
        <v>393461395</v>
      </c>
      <c r="X24" s="8">
        <v>450727235</v>
      </c>
      <c r="Y24" s="8">
        <v>-57265840</v>
      </c>
      <c r="Z24" s="2">
        <v>-12.71</v>
      </c>
      <c r="AA24" s="6">
        <v>601313800</v>
      </c>
    </row>
    <row r="25" spans="1:27" ht="13.5">
      <c r="A25" s="25" t="s">
        <v>49</v>
      </c>
      <c r="B25" s="24"/>
      <c r="C25" s="6">
        <v>22017243</v>
      </c>
      <c r="D25" s="6"/>
      <c r="E25" s="7">
        <v>23942803</v>
      </c>
      <c r="F25" s="8">
        <v>23942803</v>
      </c>
      <c r="G25" s="8">
        <v>1864448</v>
      </c>
      <c r="H25" s="8">
        <v>1871859</v>
      </c>
      <c r="I25" s="8">
        <v>1910556</v>
      </c>
      <c r="J25" s="8">
        <v>5646863</v>
      </c>
      <c r="K25" s="8">
        <v>1900222</v>
      </c>
      <c r="L25" s="8">
        <v>1900222</v>
      </c>
      <c r="M25" s="8">
        <v>1900222</v>
      </c>
      <c r="N25" s="8">
        <v>5700666</v>
      </c>
      <c r="O25" s="8">
        <v>1900220</v>
      </c>
      <c r="P25" s="8">
        <v>1700746</v>
      </c>
      <c r="Q25" s="8">
        <v>1773878</v>
      </c>
      <c r="R25" s="8">
        <v>5374844</v>
      </c>
      <c r="S25" s="8"/>
      <c r="T25" s="8"/>
      <c r="U25" s="8"/>
      <c r="V25" s="8"/>
      <c r="W25" s="8">
        <v>16722373</v>
      </c>
      <c r="X25" s="8">
        <v>17957106</v>
      </c>
      <c r="Y25" s="8">
        <v>-1234733</v>
      </c>
      <c r="Z25" s="2">
        <v>-6.88</v>
      </c>
      <c r="AA25" s="6">
        <v>23942803</v>
      </c>
    </row>
    <row r="26" spans="1:27" ht="13.5">
      <c r="A26" s="25" t="s">
        <v>50</v>
      </c>
      <c r="B26" s="24"/>
      <c r="C26" s="6">
        <v>97346862</v>
      </c>
      <c r="D26" s="6"/>
      <c r="E26" s="7">
        <v>71386200</v>
      </c>
      <c r="F26" s="8">
        <v>71386200</v>
      </c>
      <c r="G26" s="8">
        <v>1528420</v>
      </c>
      <c r="H26" s="8">
        <v>3340121</v>
      </c>
      <c r="I26" s="8">
        <v>173862</v>
      </c>
      <c r="J26" s="8">
        <v>5042403</v>
      </c>
      <c r="K26" s="8">
        <v>1803127</v>
      </c>
      <c r="L26" s="8">
        <v>1561282</v>
      </c>
      <c r="M26" s="8">
        <v>416681</v>
      </c>
      <c r="N26" s="8">
        <v>3781090</v>
      </c>
      <c r="O26" s="8">
        <v>347517</v>
      </c>
      <c r="P26" s="8">
        <v>2200482</v>
      </c>
      <c r="Q26" s="8">
        <v>1548693</v>
      </c>
      <c r="R26" s="8">
        <v>4096692</v>
      </c>
      <c r="S26" s="8"/>
      <c r="T26" s="8"/>
      <c r="U26" s="8"/>
      <c r="V26" s="8"/>
      <c r="W26" s="8">
        <v>12920185</v>
      </c>
      <c r="X26" s="8">
        <v>21340188</v>
      </c>
      <c r="Y26" s="8">
        <v>-8420003</v>
      </c>
      <c r="Z26" s="2">
        <v>-39.46</v>
      </c>
      <c r="AA26" s="6">
        <v>71386200</v>
      </c>
    </row>
    <row r="27" spans="1:27" ht="13.5">
      <c r="A27" s="25" t="s">
        <v>51</v>
      </c>
      <c r="B27" s="24"/>
      <c r="C27" s="6">
        <v>142899558</v>
      </c>
      <c r="D27" s="6"/>
      <c r="E27" s="7">
        <v>162816890</v>
      </c>
      <c r="F27" s="8">
        <v>162816890</v>
      </c>
      <c r="G27" s="8">
        <v>13568114</v>
      </c>
      <c r="H27" s="8">
        <v>13568114</v>
      </c>
      <c r="I27" s="8">
        <v>13569124</v>
      </c>
      <c r="J27" s="8">
        <v>40705352</v>
      </c>
      <c r="K27" s="8">
        <v>13568114</v>
      </c>
      <c r="L27" s="8">
        <v>13568425</v>
      </c>
      <c r="M27" s="8"/>
      <c r="N27" s="8">
        <v>27136539</v>
      </c>
      <c r="O27" s="8">
        <v>27136228</v>
      </c>
      <c r="P27" s="8">
        <v>13568114</v>
      </c>
      <c r="Q27" s="8">
        <v>13533057</v>
      </c>
      <c r="R27" s="8">
        <v>54237399</v>
      </c>
      <c r="S27" s="8"/>
      <c r="T27" s="8"/>
      <c r="U27" s="8"/>
      <c r="V27" s="8"/>
      <c r="W27" s="8">
        <v>122079290</v>
      </c>
      <c r="X27" s="8">
        <v>122111244</v>
      </c>
      <c r="Y27" s="8">
        <v>-31954</v>
      </c>
      <c r="Z27" s="2">
        <v>-0.03</v>
      </c>
      <c r="AA27" s="6">
        <v>162816890</v>
      </c>
    </row>
    <row r="28" spans="1:27" ht="13.5">
      <c r="A28" s="25" t="s">
        <v>52</v>
      </c>
      <c r="B28" s="24"/>
      <c r="C28" s="6">
        <v>42264368</v>
      </c>
      <c r="D28" s="6"/>
      <c r="E28" s="7">
        <v>36143780</v>
      </c>
      <c r="F28" s="8">
        <v>34873400</v>
      </c>
      <c r="G28" s="8"/>
      <c r="H28" s="8">
        <v>736</v>
      </c>
      <c r="I28" s="8"/>
      <c r="J28" s="8">
        <v>736</v>
      </c>
      <c r="K28" s="8">
        <v>-736</v>
      </c>
      <c r="L28" s="8"/>
      <c r="M28" s="8">
        <v>17305739</v>
      </c>
      <c r="N28" s="8">
        <v>17305003</v>
      </c>
      <c r="O28" s="8"/>
      <c r="P28" s="8"/>
      <c r="Q28" s="8"/>
      <c r="R28" s="8"/>
      <c r="S28" s="8"/>
      <c r="T28" s="8"/>
      <c r="U28" s="8"/>
      <c r="V28" s="8"/>
      <c r="W28" s="8">
        <v>17305739</v>
      </c>
      <c r="X28" s="8">
        <v>17436700</v>
      </c>
      <c r="Y28" s="8">
        <v>-130961</v>
      </c>
      <c r="Z28" s="2">
        <v>-0.75</v>
      </c>
      <c r="AA28" s="6">
        <v>34873400</v>
      </c>
    </row>
    <row r="29" spans="1:27" ht="13.5">
      <c r="A29" s="25" t="s">
        <v>53</v>
      </c>
      <c r="B29" s="24"/>
      <c r="C29" s="6">
        <v>428852191</v>
      </c>
      <c r="D29" s="6"/>
      <c r="E29" s="7">
        <v>498974880</v>
      </c>
      <c r="F29" s="8">
        <v>494974880</v>
      </c>
      <c r="G29" s="8"/>
      <c r="H29" s="8">
        <v>62455435</v>
      </c>
      <c r="I29" s="8">
        <v>59496639</v>
      </c>
      <c r="J29" s="8">
        <v>121952074</v>
      </c>
      <c r="K29" s="8">
        <v>35488058</v>
      </c>
      <c r="L29" s="8">
        <v>35984637</v>
      </c>
      <c r="M29" s="8">
        <v>35005143</v>
      </c>
      <c r="N29" s="8">
        <v>106477838</v>
      </c>
      <c r="O29" s="8">
        <v>33840266</v>
      </c>
      <c r="P29" s="8">
        <v>36047425</v>
      </c>
      <c r="Q29" s="8">
        <v>33565741</v>
      </c>
      <c r="R29" s="8">
        <v>103453432</v>
      </c>
      <c r="S29" s="8"/>
      <c r="T29" s="8"/>
      <c r="U29" s="8"/>
      <c r="V29" s="8"/>
      <c r="W29" s="8">
        <v>331883344</v>
      </c>
      <c r="X29" s="8">
        <v>370789585</v>
      </c>
      <c r="Y29" s="8">
        <v>-38906241</v>
      </c>
      <c r="Z29" s="2">
        <v>-10.49</v>
      </c>
      <c r="AA29" s="6">
        <v>494974880</v>
      </c>
    </row>
    <row r="30" spans="1:27" ht="13.5">
      <c r="A30" s="25" t="s">
        <v>54</v>
      </c>
      <c r="B30" s="24"/>
      <c r="C30" s="6">
        <v>49719632</v>
      </c>
      <c r="D30" s="6"/>
      <c r="E30" s="7">
        <v>38860876</v>
      </c>
      <c r="F30" s="8">
        <v>65711473</v>
      </c>
      <c r="G30" s="8">
        <v>469453</v>
      </c>
      <c r="H30" s="8">
        <v>2648120</v>
      </c>
      <c r="I30" s="8">
        <v>3697291</v>
      </c>
      <c r="J30" s="8">
        <v>6814864</v>
      </c>
      <c r="K30" s="8">
        <v>2758795</v>
      </c>
      <c r="L30" s="8">
        <v>2537532</v>
      </c>
      <c r="M30" s="8">
        <v>3020722</v>
      </c>
      <c r="N30" s="8">
        <v>8317049</v>
      </c>
      <c r="O30" s="8">
        <v>2846410</v>
      </c>
      <c r="P30" s="8">
        <v>5976848</v>
      </c>
      <c r="Q30" s="8">
        <v>18756916</v>
      </c>
      <c r="R30" s="8">
        <v>27580174</v>
      </c>
      <c r="S30" s="8"/>
      <c r="T30" s="8"/>
      <c r="U30" s="8"/>
      <c r="V30" s="8"/>
      <c r="W30" s="8">
        <v>42712087</v>
      </c>
      <c r="X30" s="8">
        <v>49283439</v>
      </c>
      <c r="Y30" s="8">
        <v>-6571352</v>
      </c>
      <c r="Z30" s="2">
        <v>-13.33</v>
      </c>
      <c r="AA30" s="6">
        <v>65711473</v>
      </c>
    </row>
    <row r="31" spans="1:27" ht="13.5">
      <c r="A31" s="25" t="s">
        <v>55</v>
      </c>
      <c r="B31" s="24"/>
      <c r="C31" s="6">
        <v>430073299</v>
      </c>
      <c r="D31" s="6"/>
      <c r="E31" s="7">
        <v>641852316</v>
      </c>
      <c r="F31" s="8">
        <v>677244585</v>
      </c>
      <c r="G31" s="8">
        <v>6994233</v>
      </c>
      <c r="H31" s="8">
        <v>31565190</v>
      </c>
      <c r="I31" s="8">
        <v>34933086</v>
      </c>
      <c r="J31" s="8">
        <v>73492509</v>
      </c>
      <c r="K31" s="8">
        <v>32619224</v>
      </c>
      <c r="L31" s="8">
        <v>35719410</v>
      </c>
      <c r="M31" s="8">
        <v>48923481</v>
      </c>
      <c r="N31" s="8">
        <v>117262115</v>
      </c>
      <c r="O31" s="8">
        <v>12095244</v>
      </c>
      <c r="P31" s="8">
        <v>43690422</v>
      </c>
      <c r="Q31" s="8">
        <v>42634882</v>
      </c>
      <c r="R31" s="8">
        <v>98420548</v>
      </c>
      <c r="S31" s="8"/>
      <c r="T31" s="8"/>
      <c r="U31" s="8"/>
      <c r="V31" s="8"/>
      <c r="W31" s="8">
        <v>289175172</v>
      </c>
      <c r="X31" s="8">
        <v>496349741</v>
      </c>
      <c r="Y31" s="8">
        <v>-207174569</v>
      </c>
      <c r="Z31" s="2">
        <v>-41.74</v>
      </c>
      <c r="AA31" s="6">
        <v>677244585</v>
      </c>
    </row>
    <row r="32" spans="1:27" ht="13.5">
      <c r="A32" s="25" t="s">
        <v>43</v>
      </c>
      <c r="B32" s="24"/>
      <c r="C32" s="6">
        <v>65525472</v>
      </c>
      <c r="D32" s="6"/>
      <c r="E32" s="7">
        <v>69450380</v>
      </c>
      <c r="F32" s="8">
        <v>64908510</v>
      </c>
      <c r="G32" s="8">
        <v>1002186</v>
      </c>
      <c r="H32" s="8"/>
      <c r="I32" s="8">
        <v>1076152</v>
      </c>
      <c r="J32" s="8">
        <v>2078338</v>
      </c>
      <c r="K32" s="8">
        <v>5166585</v>
      </c>
      <c r="L32" s="8"/>
      <c r="M32" s="8">
        <v>13513001</v>
      </c>
      <c r="N32" s="8">
        <v>18679586</v>
      </c>
      <c r="O32" s="8"/>
      <c r="P32" s="8">
        <v>5724570</v>
      </c>
      <c r="Q32" s="8">
        <v>2354555</v>
      </c>
      <c r="R32" s="8">
        <v>8079125</v>
      </c>
      <c r="S32" s="8"/>
      <c r="T32" s="8"/>
      <c r="U32" s="8"/>
      <c r="V32" s="8"/>
      <c r="W32" s="8">
        <v>28837049</v>
      </c>
      <c r="X32" s="8">
        <v>48396393</v>
      </c>
      <c r="Y32" s="8">
        <v>-19559344</v>
      </c>
      <c r="Z32" s="2">
        <v>-40.41</v>
      </c>
      <c r="AA32" s="6">
        <v>64908510</v>
      </c>
    </row>
    <row r="33" spans="1:27" ht="13.5">
      <c r="A33" s="25" t="s">
        <v>56</v>
      </c>
      <c r="B33" s="24"/>
      <c r="C33" s="6">
        <v>119289274</v>
      </c>
      <c r="D33" s="6"/>
      <c r="E33" s="7">
        <v>128532741</v>
      </c>
      <c r="F33" s="8">
        <v>144374926</v>
      </c>
      <c r="G33" s="8">
        <v>3081510</v>
      </c>
      <c r="H33" s="8">
        <v>5618659</v>
      </c>
      <c r="I33" s="8">
        <v>14489571</v>
      </c>
      <c r="J33" s="8">
        <v>23189740</v>
      </c>
      <c r="K33" s="8">
        <v>15568937</v>
      </c>
      <c r="L33" s="8">
        <v>6600778</v>
      </c>
      <c r="M33" s="8">
        <v>14301627</v>
      </c>
      <c r="N33" s="8">
        <v>36471342</v>
      </c>
      <c r="O33" s="8">
        <v>8786049</v>
      </c>
      <c r="P33" s="8">
        <v>10427494</v>
      </c>
      <c r="Q33" s="8">
        <v>7379083</v>
      </c>
      <c r="R33" s="8">
        <v>26592626</v>
      </c>
      <c r="S33" s="8"/>
      <c r="T33" s="8"/>
      <c r="U33" s="8"/>
      <c r="V33" s="8"/>
      <c r="W33" s="8">
        <v>86253708</v>
      </c>
      <c r="X33" s="8">
        <v>107761935</v>
      </c>
      <c r="Y33" s="8">
        <v>-21508227</v>
      </c>
      <c r="Z33" s="2">
        <v>-19.96</v>
      </c>
      <c r="AA33" s="6">
        <v>144374926</v>
      </c>
    </row>
    <row r="34" spans="1:27" ht="13.5">
      <c r="A34" s="23" t="s">
        <v>57</v>
      </c>
      <c r="B34" s="29"/>
      <c r="C34" s="6">
        <v>8593378</v>
      </c>
      <c r="D34" s="6"/>
      <c r="E34" s="7">
        <v>674160</v>
      </c>
      <c r="F34" s="8">
        <v>674160</v>
      </c>
      <c r="G34" s="8">
        <v>47060</v>
      </c>
      <c r="H34" s="8">
        <v>18122</v>
      </c>
      <c r="I34" s="8"/>
      <c r="J34" s="8">
        <v>65182</v>
      </c>
      <c r="K34" s="8">
        <v>299</v>
      </c>
      <c r="L34" s="8"/>
      <c r="M34" s="8"/>
      <c r="N34" s="8">
        <v>299</v>
      </c>
      <c r="O34" s="8">
        <v>-47359</v>
      </c>
      <c r="P34" s="8"/>
      <c r="Q34" s="8"/>
      <c r="R34" s="8">
        <v>-47359</v>
      </c>
      <c r="S34" s="8"/>
      <c r="T34" s="8"/>
      <c r="U34" s="8"/>
      <c r="V34" s="8"/>
      <c r="W34" s="8">
        <v>18122</v>
      </c>
      <c r="X34" s="8">
        <v>505620</v>
      </c>
      <c r="Y34" s="8">
        <v>-487498</v>
      </c>
      <c r="Z34" s="2">
        <v>-96.42</v>
      </c>
      <c r="AA34" s="6">
        <v>674160</v>
      </c>
    </row>
    <row r="35" spans="1:27" ht="12.75">
      <c r="A35" s="40" t="s">
        <v>58</v>
      </c>
      <c r="B35" s="32"/>
      <c r="C35" s="33">
        <f aca="true" t="shared" si="1" ref="C35:Y35">SUM(C24:C34)</f>
        <v>1925204250</v>
      </c>
      <c r="D35" s="33">
        <f>SUM(D24:D34)</f>
        <v>0</v>
      </c>
      <c r="E35" s="34">
        <f t="shared" si="1"/>
        <v>2270007094</v>
      </c>
      <c r="F35" s="35">
        <f t="shared" si="1"/>
        <v>2342221627</v>
      </c>
      <c r="G35" s="35">
        <f t="shared" si="1"/>
        <v>68488481</v>
      </c>
      <c r="H35" s="35">
        <f t="shared" si="1"/>
        <v>159212822</v>
      </c>
      <c r="I35" s="35">
        <f t="shared" si="1"/>
        <v>171316695</v>
      </c>
      <c r="J35" s="35">
        <f t="shared" si="1"/>
        <v>399017998</v>
      </c>
      <c r="K35" s="35">
        <f t="shared" si="1"/>
        <v>150059839</v>
      </c>
      <c r="L35" s="35">
        <f t="shared" si="1"/>
        <v>162297892</v>
      </c>
      <c r="M35" s="35">
        <f t="shared" si="1"/>
        <v>175385850</v>
      </c>
      <c r="N35" s="35">
        <f t="shared" si="1"/>
        <v>487743581</v>
      </c>
      <c r="O35" s="35">
        <f t="shared" si="1"/>
        <v>130417161</v>
      </c>
      <c r="P35" s="35">
        <f t="shared" si="1"/>
        <v>161721075</v>
      </c>
      <c r="Q35" s="35">
        <f t="shared" si="1"/>
        <v>162468649</v>
      </c>
      <c r="R35" s="35">
        <f t="shared" si="1"/>
        <v>454606885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1341368464</v>
      </c>
      <c r="X35" s="35">
        <f t="shared" si="1"/>
        <v>1702659186</v>
      </c>
      <c r="Y35" s="35">
        <f t="shared" si="1"/>
        <v>-361290722</v>
      </c>
      <c r="Z35" s="36">
        <f>+IF(X35&lt;&gt;0,+(Y35/X35)*100,0)</f>
        <v>-21.219203759078063</v>
      </c>
      <c r="AA35" s="33">
        <f>SUM(AA24:AA34)</f>
        <v>2342221627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-20397275</v>
      </c>
      <c r="D37" s="46">
        <f>+D21-D35</f>
        <v>0</v>
      </c>
      <c r="E37" s="47">
        <f t="shared" si="2"/>
        <v>-66573464</v>
      </c>
      <c r="F37" s="48">
        <f t="shared" si="2"/>
        <v>-59487130</v>
      </c>
      <c r="G37" s="48">
        <f t="shared" si="2"/>
        <v>35943144</v>
      </c>
      <c r="H37" s="48">
        <f t="shared" si="2"/>
        <v>-26526202</v>
      </c>
      <c r="I37" s="48">
        <f t="shared" si="2"/>
        <v>14352317</v>
      </c>
      <c r="J37" s="48">
        <f t="shared" si="2"/>
        <v>23769259</v>
      </c>
      <c r="K37" s="48">
        <f t="shared" si="2"/>
        <v>-29043760</v>
      </c>
      <c r="L37" s="48">
        <f t="shared" si="2"/>
        <v>-37623817</v>
      </c>
      <c r="M37" s="48">
        <f t="shared" si="2"/>
        <v>-5256345</v>
      </c>
      <c r="N37" s="48">
        <f t="shared" si="2"/>
        <v>-71923922</v>
      </c>
      <c r="O37" s="48">
        <f t="shared" si="2"/>
        <v>-13033132</v>
      </c>
      <c r="P37" s="48">
        <f t="shared" si="2"/>
        <v>124158187</v>
      </c>
      <c r="Q37" s="48">
        <f t="shared" si="2"/>
        <v>-36220909</v>
      </c>
      <c r="R37" s="48">
        <f t="shared" si="2"/>
        <v>74904146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26749483</v>
      </c>
      <c r="X37" s="48">
        <f>IF(F21=F35,0,X21-X35)</f>
        <v>-223280706</v>
      </c>
      <c r="Y37" s="48">
        <f t="shared" si="2"/>
        <v>250030189</v>
      </c>
      <c r="Z37" s="49">
        <f>+IF(X37&lt;&gt;0,+(Y37/X37)*100,0)</f>
        <v>-111.98020352013755</v>
      </c>
      <c r="AA37" s="46">
        <f>+AA21-AA35</f>
        <v>-59487130</v>
      </c>
    </row>
    <row r="38" spans="1:27" ht="22.5" customHeight="1">
      <c r="A38" s="50" t="s">
        <v>60</v>
      </c>
      <c r="B38" s="29"/>
      <c r="C38" s="6">
        <v>114410248</v>
      </c>
      <c r="D38" s="6"/>
      <c r="E38" s="7">
        <v>62478891</v>
      </c>
      <c r="F38" s="8">
        <v>69219008</v>
      </c>
      <c r="G38" s="8"/>
      <c r="H38" s="8"/>
      <c r="I38" s="8"/>
      <c r="J38" s="8"/>
      <c r="K38" s="8"/>
      <c r="L38" s="8"/>
      <c r="M38" s="8"/>
      <c r="N38" s="8"/>
      <c r="O38" s="8"/>
      <c r="P38" s="8">
        <v>12230987</v>
      </c>
      <c r="Q38" s="8"/>
      <c r="R38" s="8">
        <v>12230987</v>
      </c>
      <c r="S38" s="8"/>
      <c r="T38" s="8"/>
      <c r="U38" s="8"/>
      <c r="V38" s="8"/>
      <c r="W38" s="8">
        <v>12230987</v>
      </c>
      <c r="X38" s="8">
        <v>12825993</v>
      </c>
      <c r="Y38" s="8">
        <v>-595006</v>
      </c>
      <c r="Z38" s="2">
        <v>-4.64</v>
      </c>
      <c r="AA38" s="6">
        <v>69219008</v>
      </c>
    </row>
    <row r="39" spans="1:27" ht="57" customHeight="1">
      <c r="A39" s="50" t="s">
        <v>61</v>
      </c>
      <c r="B39" s="29"/>
      <c r="C39" s="28">
        <v>13260027</v>
      </c>
      <c r="D39" s="28"/>
      <c r="E39" s="7">
        <v>13516000</v>
      </c>
      <c r="F39" s="26">
        <v>13516000</v>
      </c>
      <c r="G39" s="26">
        <v>722358</v>
      </c>
      <c r="H39" s="26">
        <v>2475042</v>
      </c>
      <c r="I39" s="26">
        <v>898026</v>
      </c>
      <c r="J39" s="26">
        <v>4095426</v>
      </c>
      <c r="K39" s="26">
        <v>1355384</v>
      </c>
      <c r="L39" s="26">
        <v>1389314</v>
      </c>
      <c r="M39" s="26">
        <v>836939</v>
      </c>
      <c r="N39" s="26">
        <v>3581637</v>
      </c>
      <c r="O39" s="26">
        <v>346790</v>
      </c>
      <c r="P39" s="26">
        <v>1725361</v>
      </c>
      <c r="Q39" s="26">
        <v>564122</v>
      </c>
      <c r="R39" s="26">
        <v>2636273</v>
      </c>
      <c r="S39" s="26"/>
      <c r="T39" s="26"/>
      <c r="U39" s="26"/>
      <c r="V39" s="26"/>
      <c r="W39" s="26">
        <v>10313336</v>
      </c>
      <c r="X39" s="26">
        <v>10136988</v>
      </c>
      <c r="Y39" s="26">
        <v>176348</v>
      </c>
      <c r="Z39" s="27">
        <v>1.74</v>
      </c>
      <c r="AA39" s="28">
        <v>13516000</v>
      </c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107273000</v>
      </c>
      <c r="D41" s="56">
        <f>SUM(D37:D40)</f>
        <v>0</v>
      </c>
      <c r="E41" s="57">
        <f t="shared" si="3"/>
        <v>9421427</v>
      </c>
      <c r="F41" s="58">
        <f t="shared" si="3"/>
        <v>23247878</v>
      </c>
      <c r="G41" s="58">
        <f t="shared" si="3"/>
        <v>36665502</v>
      </c>
      <c r="H41" s="58">
        <f t="shared" si="3"/>
        <v>-24051160</v>
      </c>
      <c r="I41" s="58">
        <f t="shared" si="3"/>
        <v>15250343</v>
      </c>
      <c r="J41" s="58">
        <f t="shared" si="3"/>
        <v>27864685</v>
      </c>
      <c r="K41" s="58">
        <f t="shared" si="3"/>
        <v>-27688376</v>
      </c>
      <c r="L41" s="58">
        <f t="shared" si="3"/>
        <v>-36234503</v>
      </c>
      <c r="M41" s="58">
        <f t="shared" si="3"/>
        <v>-4419406</v>
      </c>
      <c r="N41" s="58">
        <f t="shared" si="3"/>
        <v>-68342285</v>
      </c>
      <c r="O41" s="58">
        <f t="shared" si="3"/>
        <v>-12686342</v>
      </c>
      <c r="P41" s="58">
        <f t="shared" si="3"/>
        <v>138114535</v>
      </c>
      <c r="Q41" s="58">
        <f t="shared" si="3"/>
        <v>-35656787</v>
      </c>
      <c r="R41" s="58">
        <f t="shared" si="3"/>
        <v>89771406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49293806</v>
      </c>
      <c r="X41" s="58">
        <f t="shared" si="3"/>
        <v>-200317725</v>
      </c>
      <c r="Y41" s="58">
        <f t="shared" si="3"/>
        <v>249611531</v>
      </c>
      <c r="Z41" s="59">
        <f>+IF(X41&lt;&gt;0,+(Y41/X41)*100,0)</f>
        <v>-124.60781041717601</v>
      </c>
      <c r="AA41" s="56">
        <f>SUM(AA37:AA40)</f>
        <v>23247878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107273000</v>
      </c>
      <c r="D43" s="64">
        <f>+D41-D42</f>
        <v>0</v>
      </c>
      <c r="E43" s="65">
        <f t="shared" si="4"/>
        <v>9421427</v>
      </c>
      <c r="F43" s="66">
        <f t="shared" si="4"/>
        <v>23247878</v>
      </c>
      <c r="G43" s="66">
        <f t="shared" si="4"/>
        <v>36665502</v>
      </c>
      <c r="H43" s="66">
        <f t="shared" si="4"/>
        <v>-24051160</v>
      </c>
      <c r="I43" s="66">
        <f t="shared" si="4"/>
        <v>15250343</v>
      </c>
      <c r="J43" s="66">
        <f t="shared" si="4"/>
        <v>27864685</v>
      </c>
      <c r="K43" s="66">
        <f t="shared" si="4"/>
        <v>-27688376</v>
      </c>
      <c r="L43" s="66">
        <f t="shared" si="4"/>
        <v>-36234503</v>
      </c>
      <c r="M43" s="66">
        <f t="shared" si="4"/>
        <v>-4419406</v>
      </c>
      <c r="N43" s="66">
        <f t="shared" si="4"/>
        <v>-68342285</v>
      </c>
      <c r="O43" s="66">
        <f t="shared" si="4"/>
        <v>-12686342</v>
      </c>
      <c r="P43" s="66">
        <f t="shared" si="4"/>
        <v>138114535</v>
      </c>
      <c r="Q43" s="66">
        <f t="shared" si="4"/>
        <v>-35656787</v>
      </c>
      <c r="R43" s="66">
        <f t="shared" si="4"/>
        <v>89771406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49293806</v>
      </c>
      <c r="X43" s="66">
        <f t="shared" si="4"/>
        <v>-200317725</v>
      </c>
      <c r="Y43" s="66">
        <f t="shared" si="4"/>
        <v>249611531</v>
      </c>
      <c r="Z43" s="67">
        <f>+IF(X43&lt;&gt;0,+(Y43/X43)*100,0)</f>
        <v>-124.60781041717601</v>
      </c>
      <c r="AA43" s="64">
        <f>+AA41-AA42</f>
        <v>23247878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107273000</v>
      </c>
      <c r="D45" s="56">
        <f>SUM(D43:D44)</f>
        <v>0</v>
      </c>
      <c r="E45" s="57">
        <f t="shared" si="5"/>
        <v>9421427</v>
      </c>
      <c r="F45" s="58">
        <f t="shared" si="5"/>
        <v>23247878</v>
      </c>
      <c r="G45" s="58">
        <f t="shared" si="5"/>
        <v>36665502</v>
      </c>
      <c r="H45" s="58">
        <f t="shared" si="5"/>
        <v>-24051160</v>
      </c>
      <c r="I45" s="58">
        <f t="shared" si="5"/>
        <v>15250343</v>
      </c>
      <c r="J45" s="58">
        <f t="shared" si="5"/>
        <v>27864685</v>
      </c>
      <c r="K45" s="58">
        <f t="shared" si="5"/>
        <v>-27688376</v>
      </c>
      <c r="L45" s="58">
        <f t="shared" si="5"/>
        <v>-36234503</v>
      </c>
      <c r="M45" s="58">
        <f t="shared" si="5"/>
        <v>-4419406</v>
      </c>
      <c r="N45" s="58">
        <f t="shared" si="5"/>
        <v>-68342285</v>
      </c>
      <c r="O45" s="58">
        <f t="shared" si="5"/>
        <v>-12686342</v>
      </c>
      <c r="P45" s="58">
        <f t="shared" si="5"/>
        <v>138114535</v>
      </c>
      <c r="Q45" s="58">
        <f t="shared" si="5"/>
        <v>-35656787</v>
      </c>
      <c r="R45" s="58">
        <f t="shared" si="5"/>
        <v>89771406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49293806</v>
      </c>
      <c r="X45" s="58">
        <f t="shared" si="5"/>
        <v>-200317725</v>
      </c>
      <c r="Y45" s="58">
        <f t="shared" si="5"/>
        <v>249611531</v>
      </c>
      <c r="Z45" s="59">
        <f>+IF(X45&lt;&gt;0,+(Y45/X45)*100,0)</f>
        <v>-124.60781041717601</v>
      </c>
      <c r="AA45" s="56">
        <f>SUM(AA43:AA44)</f>
        <v>23247878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107273000</v>
      </c>
      <c r="D47" s="71">
        <f>SUM(D45:D46)</f>
        <v>0</v>
      </c>
      <c r="E47" s="72">
        <f t="shared" si="6"/>
        <v>9421427</v>
      </c>
      <c r="F47" s="73">
        <f t="shared" si="6"/>
        <v>23247878</v>
      </c>
      <c r="G47" s="73">
        <f t="shared" si="6"/>
        <v>36665502</v>
      </c>
      <c r="H47" s="74">
        <f t="shared" si="6"/>
        <v>-24051160</v>
      </c>
      <c r="I47" s="74">
        <f t="shared" si="6"/>
        <v>15250343</v>
      </c>
      <c r="J47" s="74">
        <f t="shared" si="6"/>
        <v>27864685</v>
      </c>
      <c r="K47" s="74">
        <f t="shared" si="6"/>
        <v>-27688376</v>
      </c>
      <c r="L47" s="74">
        <f t="shared" si="6"/>
        <v>-36234503</v>
      </c>
      <c r="M47" s="73">
        <f t="shared" si="6"/>
        <v>-4419406</v>
      </c>
      <c r="N47" s="73">
        <f t="shared" si="6"/>
        <v>-68342285</v>
      </c>
      <c r="O47" s="74">
        <f t="shared" si="6"/>
        <v>-12686342</v>
      </c>
      <c r="P47" s="74">
        <f t="shared" si="6"/>
        <v>138114535</v>
      </c>
      <c r="Q47" s="74">
        <f t="shared" si="6"/>
        <v>-35656787</v>
      </c>
      <c r="R47" s="74">
        <f t="shared" si="6"/>
        <v>89771406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49293806</v>
      </c>
      <c r="X47" s="74">
        <f t="shared" si="6"/>
        <v>-200317725</v>
      </c>
      <c r="Y47" s="74">
        <f t="shared" si="6"/>
        <v>249611531</v>
      </c>
      <c r="Z47" s="75">
        <f>+IF(X47&lt;&gt;0,+(Y47/X47)*100,0)</f>
        <v>-124.60781041717601</v>
      </c>
      <c r="AA47" s="76">
        <f>SUM(AA45:AA46)</f>
        <v>23247878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91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100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88172762</v>
      </c>
      <c r="D5" s="6"/>
      <c r="E5" s="7">
        <v>93374573</v>
      </c>
      <c r="F5" s="8">
        <v>93200828</v>
      </c>
      <c r="G5" s="8">
        <v>92780365</v>
      </c>
      <c r="H5" s="8">
        <v>-109859</v>
      </c>
      <c r="I5" s="8">
        <v>-41955</v>
      </c>
      <c r="J5" s="8">
        <v>92628551</v>
      </c>
      <c r="K5" s="8">
        <v>-26525</v>
      </c>
      <c r="L5" s="8">
        <v>-54548</v>
      </c>
      <c r="M5" s="8">
        <v>-2168</v>
      </c>
      <c r="N5" s="8">
        <v>-83241</v>
      </c>
      <c r="O5" s="8">
        <v>375401</v>
      </c>
      <c r="P5" s="8">
        <v>-107559</v>
      </c>
      <c r="Q5" s="8">
        <v>-17794</v>
      </c>
      <c r="R5" s="8">
        <v>250048</v>
      </c>
      <c r="S5" s="8"/>
      <c r="T5" s="8"/>
      <c r="U5" s="8"/>
      <c r="V5" s="8"/>
      <c r="W5" s="8">
        <v>92795358</v>
      </c>
      <c r="X5" s="8">
        <v>69900624</v>
      </c>
      <c r="Y5" s="8">
        <v>22894734</v>
      </c>
      <c r="Z5" s="2">
        <v>32.75</v>
      </c>
      <c r="AA5" s="6">
        <v>93200828</v>
      </c>
    </row>
    <row r="6" spans="1:27" ht="13.5">
      <c r="A6" s="23" t="s">
        <v>32</v>
      </c>
      <c r="B6" s="24"/>
      <c r="C6" s="6">
        <v>222752228</v>
      </c>
      <c r="D6" s="6"/>
      <c r="E6" s="7">
        <v>253608798</v>
      </c>
      <c r="F6" s="8">
        <v>244256362</v>
      </c>
      <c r="G6" s="8">
        <v>22130324</v>
      </c>
      <c r="H6" s="8">
        <v>23134459</v>
      </c>
      <c r="I6" s="8">
        <v>21599631</v>
      </c>
      <c r="J6" s="8">
        <v>66864414</v>
      </c>
      <c r="K6" s="8">
        <v>18797620</v>
      </c>
      <c r="L6" s="8">
        <v>17623377</v>
      </c>
      <c r="M6" s="8">
        <v>17903554</v>
      </c>
      <c r="N6" s="8">
        <v>54324551</v>
      </c>
      <c r="O6" s="8">
        <v>20947018</v>
      </c>
      <c r="P6" s="8">
        <v>16814422</v>
      </c>
      <c r="Q6" s="8">
        <v>19205968</v>
      </c>
      <c r="R6" s="8">
        <v>56967408</v>
      </c>
      <c r="S6" s="8"/>
      <c r="T6" s="8"/>
      <c r="U6" s="8"/>
      <c r="V6" s="8"/>
      <c r="W6" s="8">
        <v>178156373</v>
      </c>
      <c r="X6" s="8">
        <v>183192291</v>
      </c>
      <c r="Y6" s="8">
        <v>-5035918</v>
      </c>
      <c r="Z6" s="2">
        <v>-2.75</v>
      </c>
      <c r="AA6" s="6">
        <v>244256362</v>
      </c>
    </row>
    <row r="7" spans="1:27" ht="13.5">
      <c r="A7" s="25" t="s">
        <v>33</v>
      </c>
      <c r="B7" s="24"/>
      <c r="C7" s="6">
        <v>61742829</v>
      </c>
      <c r="D7" s="6"/>
      <c r="E7" s="7">
        <v>70738286</v>
      </c>
      <c r="F7" s="8">
        <v>62738750</v>
      </c>
      <c r="G7" s="8">
        <v>6556149</v>
      </c>
      <c r="H7" s="8">
        <v>4565032</v>
      </c>
      <c r="I7" s="8">
        <v>5491554</v>
      </c>
      <c r="J7" s="8">
        <v>16612735</v>
      </c>
      <c r="K7" s="8">
        <v>5108609</v>
      </c>
      <c r="L7" s="8">
        <v>4956912</v>
      </c>
      <c r="M7" s="8">
        <v>4958026</v>
      </c>
      <c r="N7" s="8">
        <v>15023547</v>
      </c>
      <c r="O7" s="8">
        <v>5172444</v>
      </c>
      <c r="P7" s="8">
        <v>4828942</v>
      </c>
      <c r="Q7" s="8">
        <v>4883390</v>
      </c>
      <c r="R7" s="8">
        <v>14884776</v>
      </c>
      <c r="S7" s="8"/>
      <c r="T7" s="8"/>
      <c r="U7" s="8"/>
      <c r="V7" s="8"/>
      <c r="W7" s="8">
        <v>46521058</v>
      </c>
      <c r="X7" s="8">
        <v>47054070</v>
      </c>
      <c r="Y7" s="8">
        <v>-533012</v>
      </c>
      <c r="Z7" s="2">
        <v>-1.13</v>
      </c>
      <c r="AA7" s="6">
        <v>62738750</v>
      </c>
    </row>
    <row r="8" spans="1:27" ht="13.5">
      <c r="A8" s="25" t="s">
        <v>34</v>
      </c>
      <c r="B8" s="24"/>
      <c r="C8" s="6">
        <v>32867696</v>
      </c>
      <c r="D8" s="6"/>
      <c r="E8" s="7">
        <v>34809354</v>
      </c>
      <c r="F8" s="8">
        <v>34462440</v>
      </c>
      <c r="G8" s="8">
        <v>33238252</v>
      </c>
      <c r="H8" s="8">
        <v>103592</v>
      </c>
      <c r="I8" s="8">
        <v>234531</v>
      </c>
      <c r="J8" s="8">
        <v>33576375</v>
      </c>
      <c r="K8" s="8">
        <v>-5209</v>
      </c>
      <c r="L8" s="8">
        <v>-66312</v>
      </c>
      <c r="M8" s="8">
        <v>19505</v>
      </c>
      <c r="N8" s="8">
        <v>-52016</v>
      </c>
      <c r="O8" s="8">
        <v>295997</v>
      </c>
      <c r="P8" s="8">
        <v>22165</v>
      </c>
      <c r="Q8" s="8">
        <v>50909</v>
      </c>
      <c r="R8" s="8">
        <v>369071</v>
      </c>
      <c r="S8" s="8"/>
      <c r="T8" s="8"/>
      <c r="U8" s="8"/>
      <c r="V8" s="8"/>
      <c r="W8" s="8">
        <v>33893430</v>
      </c>
      <c r="X8" s="8">
        <v>25846821</v>
      </c>
      <c r="Y8" s="8">
        <v>8046609</v>
      </c>
      <c r="Z8" s="2">
        <v>31.13</v>
      </c>
      <c r="AA8" s="6">
        <v>34462440</v>
      </c>
    </row>
    <row r="9" spans="1:27" ht="13.5">
      <c r="A9" s="25" t="s">
        <v>35</v>
      </c>
      <c r="B9" s="24"/>
      <c r="C9" s="6">
        <v>17504411</v>
      </c>
      <c r="D9" s="6"/>
      <c r="E9" s="7">
        <v>19022581</v>
      </c>
      <c r="F9" s="8">
        <v>18658891</v>
      </c>
      <c r="G9" s="8">
        <v>18707052</v>
      </c>
      <c r="H9" s="8">
        <v>123912</v>
      </c>
      <c r="I9" s="8">
        <v>-56618</v>
      </c>
      <c r="J9" s="8">
        <v>18774346</v>
      </c>
      <c r="K9" s="8">
        <v>-53322</v>
      </c>
      <c r="L9" s="8">
        <v>-17546</v>
      </c>
      <c r="M9" s="8">
        <v>-5154</v>
      </c>
      <c r="N9" s="8">
        <v>-76022</v>
      </c>
      <c r="O9" s="8">
        <v>18752</v>
      </c>
      <c r="P9" s="8">
        <v>16801</v>
      </c>
      <c r="Q9" s="8">
        <v>11145</v>
      </c>
      <c r="R9" s="8">
        <v>46698</v>
      </c>
      <c r="S9" s="8"/>
      <c r="T9" s="8"/>
      <c r="U9" s="8"/>
      <c r="V9" s="8"/>
      <c r="W9" s="8">
        <v>18745022</v>
      </c>
      <c r="X9" s="8">
        <v>13994163</v>
      </c>
      <c r="Y9" s="8">
        <v>4750859</v>
      </c>
      <c r="Z9" s="2">
        <v>33.95</v>
      </c>
      <c r="AA9" s="6">
        <v>18658891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2932004</v>
      </c>
      <c r="D11" s="6"/>
      <c r="E11" s="7">
        <v>3064932</v>
      </c>
      <c r="F11" s="8">
        <v>2775323</v>
      </c>
      <c r="G11" s="8">
        <v>219611</v>
      </c>
      <c r="H11" s="8">
        <v>255977</v>
      </c>
      <c r="I11" s="8">
        <v>225677</v>
      </c>
      <c r="J11" s="8">
        <v>701265</v>
      </c>
      <c r="K11" s="8">
        <v>224581</v>
      </c>
      <c r="L11" s="8">
        <v>226815</v>
      </c>
      <c r="M11" s="8">
        <v>241052</v>
      </c>
      <c r="N11" s="8">
        <v>692448</v>
      </c>
      <c r="O11" s="8">
        <v>265280</v>
      </c>
      <c r="P11" s="8">
        <v>202995</v>
      </c>
      <c r="Q11" s="8">
        <v>147127</v>
      </c>
      <c r="R11" s="8">
        <v>615402</v>
      </c>
      <c r="S11" s="8"/>
      <c r="T11" s="8"/>
      <c r="U11" s="8"/>
      <c r="V11" s="8"/>
      <c r="W11" s="8">
        <v>2009115</v>
      </c>
      <c r="X11" s="8">
        <v>2081493</v>
      </c>
      <c r="Y11" s="8">
        <v>-72378</v>
      </c>
      <c r="Z11" s="2">
        <v>-3.48</v>
      </c>
      <c r="AA11" s="6">
        <v>2775323</v>
      </c>
    </row>
    <row r="12" spans="1:27" ht="13.5">
      <c r="A12" s="25" t="s">
        <v>37</v>
      </c>
      <c r="B12" s="29"/>
      <c r="C12" s="6">
        <v>8962709</v>
      </c>
      <c r="D12" s="6"/>
      <c r="E12" s="7">
        <v>6235355</v>
      </c>
      <c r="F12" s="8">
        <v>10235355</v>
      </c>
      <c r="G12" s="8">
        <v>829013</v>
      </c>
      <c r="H12" s="8">
        <v>931601</v>
      </c>
      <c r="I12" s="8">
        <v>135376</v>
      </c>
      <c r="J12" s="8">
        <v>1895990</v>
      </c>
      <c r="K12" s="8">
        <v>1737119</v>
      </c>
      <c r="L12" s="8">
        <v>899787</v>
      </c>
      <c r="M12" s="8">
        <v>582548</v>
      </c>
      <c r="N12" s="8">
        <v>3219454</v>
      </c>
      <c r="O12" s="8">
        <v>1005722</v>
      </c>
      <c r="P12" s="8">
        <v>710125</v>
      </c>
      <c r="Q12" s="8">
        <v>102708</v>
      </c>
      <c r="R12" s="8">
        <v>1818555</v>
      </c>
      <c r="S12" s="8"/>
      <c r="T12" s="8"/>
      <c r="U12" s="8"/>
      <c r="V12" s="8"/>
      <c r="W12" s="8">
        <v>6933999</v>
      </c>
      <c r="X12" s="8">
        <v>7676523</v>
      </c>
      <c r="Y12" s="8">
        <v>-742524</v>
      </c>
      <c r="Z12" s="2">
        <v>-9.67</v>
      </c>
      <c r="AA12" s="6">
        <v>10235355</v>
      </c>
    </row>
    <row r="13" spans="1:27" ht="13.5">
      <c r="A13" s="23" t="s">
        <v>38</v>
      </c>
      <c r="B13" s="29"/>
      <c r="C13" s="6">
        <v>6805155</v>
      </c>
      <c r="D13" s="6"/>
      <c r="E13" s="7">
        <v>6839707</v>
      </c>
      <c r="F13" s="8">
        <v>6839707</v>
      </c>
      <c r="G13" s="8">
        <v>529658</v>
      </c>
      <c r="H13" s="8">
        <v>529402</v>
      </c>
      <c r="I13" s="8">
        <v>535369</v>
      </c>
      <c r="J13" s="8">
        <v>1594429</v>
      </c>
      <c r="K13" s="8">
        <v>558995</v>
      </c>
      <c r="L13" s="8">
        <v>576767</v>
      </c>
      <c r="M13" s="8">
        <v>588016</v>
      </c>
      <c r="N13" s="8">
        <v>1723778</v>
      </c>
      <c r="O13" s="8">
        <v>248310</v>
      </c>
      <c r="P13" s="8">
        <v>619904</v>
      </c>
      <c r="Q13" s="8">
        <v>545286</v>
      </c>
      <c r="R13" s="8">
        <v>1413500</v>
      </c>
      <c r="S13" s="8"/>
      <c r="T13" s="8"/>
      <c r="U13" s="8"/>
      <c r="V13" s="8"/>
      <c r="W13" s="8">
        <v>4731707</v>
      </c>
      <c r="X13" s="8">
        <v>5129775</v>
      </c>
      <c r="Y13" s="8">
        <v>-398068</v>
      </c>
      <c r="Z13" s="2">
        <v>-7.76</v>
      </c>
      <c r="AA13" s="6">
        <v>6839707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8952985</v>
      </c>
      <c r="D15" s="6"/>
      <c r="E15" s="7">
        <v>7345164</v>
      </c>
      <c r="F15" s="8">
        <v>7039801</v>
      </c>
      <c r="G15" s="8">
        <v>260063</v>
      </c>
      <c r="H15" s="8">
        <v>273664</v>
      </c>
      <c r="I15" s="8">
        <v>236942</v>
      </c>
      <c r="J15" s="8">
        <v>770669</v>
      </c>
      <c r="K15" s="8">
        <v>335245</v>
      </c>
      <c r="L15" s="8">
        <v>282119</v>
      </c>
      <c r="M15" s="8">
        <v>108156</v>
      </c>
      <c r="N15" s="8">
        <v>725520</v>
      </c>
      <c r="O15" s="8">
        <v>226516</v>
      </c>
      <c r="P15" s="8">
        <v>237586</v>
      </c>
      <c r="Q15" s="8">
        <v>190328</v>
      </c>
      <c r="R15" s="8">
        <v>654430</v>
      </c>
      <c r="S15" s="8"/>
      <c r="T15" s="8"/>
      <c r="U15" s="8"/>
      <c r="V15" s="8"/>
      <c r="W15" s="8">
        <v>2150619</v>
      </c>
      <c r="X15" s="8">
        <v>5279859</v>
      </c>
      <c r="Y15" s="8">
        <v>-3129240</v>
      </c>
      <c r="Z15" s="2">
        <v>-59.27</v>
      </c>
      <c r="AA15" s="6">
        <v>7039801</v>
      </c>
    </row>
    <row r="16" spans="1:27" ht="13.5">
      <c r="A16" s="23" t="s">
        <v>41</v>
      </c>
      <c r="B16" s="29"/>
      <c r="C16" s="6">
        <v>288213</v>
      </c>
      <c r="D16" s="6"/>
      <c r="E16" s="7">
        <v>350113</v>
      </c>
      <c r="F16" s="8">
        <v>350113</v>
      </c>
      <c r="G16" s="8">
        <v>25739</v>
      </c>
      <c r="H16" s="8">
        <v>30770</v>
      </c>
      <c r="I16" s="8">
        <v>25803</v>
      </c>
      <c r="J16" s="8">
        <v>82312</v>
      </c>
      <c r="K16" s="8">
        <v>20891</v>
      </c>
      <c r="L16" s="8">
        <v>30809</v>
      </c>
      <c r="M16" s="8">
        <v>18920</v>
      </c>
      <c r="N16" s="8">
        <v>70620</v>
      </c>
      <c r="O16" s="8">
        <v>16030</v>
      </c>
      <c r="P16" s="8">
        <v>27269</v>
      </c>
      <c r="Q16" s="8">
        <v>18765</v>
      </c>
      <c r="R16" s="8">
        <v>62064</v>
      </c>
      <c r="S16" s="8"/>
      <c r="T16" s="8"/>
      <c r="U16" s="8"/>
      <c r="V16" s="8"/>
      <c r="W16" s="8">
        <v>214996</v>
      </c>
      <c r="X16" s="8">
        <v>262584</v>
      </c>
      <c r="Y16" s="8">
        <v>-47588</v>
      </c>
      <c r="Z16" s="2">
        <v>-18.12</v>
      </c>
      <c r="AA16" s="6">
        <v>350113</v>
      </c>
    </row>
    <row r="17" spans="1:27" ht="13.5">
      <c r="A17" s="23" t="s">
        <v>42</v>
      </c>
      <c r="B17" s="29"/>
      <c r="C17" s="6">
        <v>5666131</v>
      </c>
      <c r="D17" s="6"/>
      <c r="E17" s="7">
        <v>3978989</v>
      </c>
      <c r="F17" s="8">
        <v>3978989</v>
      </c>
      <c r="G17" s="8">
        <v>763634</v>
      </c>
      <c r="H17" s="8">
        <v>477148</v>
      </c>
      <c r="I17" s="8">
        <v>864742</v>
      </c>
      <c r="J17" s="8">
        <v>2105524</v>
      </c>
      <c r="K17" s="8">
        <v>877146</v>
      </c>
      <c r="L17" s="8">
        <v>-73604</v>
      </c>
      <c r="M17" s="8">
        <v>635759</v>
      </c>
      <c r="N17" s="8">
        <v>1439301</v>
      </c>
      <c r="O17" s="8">
        <v>-106573</v>
      </c>
      <c r="P17" s="8">
        <v>551944</v>
      </c>
      <c r="Q17" s="8">
        <v>2013453</v>
      </c>
      <c r="R17" s="8">
        <v>2458824</v>
      </c>
      <c r="S17" s="8"/>
      <c r="T17" s="8"/>
      <c r="U17" s="8"/>
      <c r="V17" s="8"/>
      <c r="W17" s="8">
        <v>6003649</v>
      </c>
      <c r="X17" s="8">
        <v>2984238</v>
      </c>
      <c r="Y17" s="8">
        <v>3019411</v>
      </c>
      <c r="Z17" s="2">
        <v>101.18</v>
      </c>
      <c r="AA17" s="6">
        <v>3978989</v>
      </c>
    </row>
    <row r="18" spans="1:27" ht="13.5">
      <c r="A18" s="23" t="s">
        <v>43</v>
      </c>
      <c r="B18" s="29"/>
      <c r="C18" s="6">
        <v>130694175</v>
      </c>
      <c r="D18" s="6"/>
      <c r="E18" s="7">
        <v>102404350</v>
      </c>
      <c r="F18" s="8">
        <v>120810155</v>
      </c>
      <c r="G18" s="8">
        <v>30635000</v>
      </c>
      <c r="H18" s="8">
        <v>-2257483</v>
      </c>
      <c r="I18" s="8">
        <v>170334</v>
      </c>
      <c r="J18" s="8">
        <v>28547851</v>
      </c>
      <c r="K18" s="8">
        <v>10666144</v>
      </c>
      <c r="L18" s="8"/>
      <c r="M18" s="8">
        <v>25359037</v>
      </c>
      <c r="N18" s="8">
        <v>36025181</v>
      </c>
      <c r="O18" s="8">
        <v>569365</v>
      </c>
      <c r="P18" s="8">
        <v>786127</v>
      </c>
      <c r="Q18" s="8">
        <v>18233944</v>
      </c>
      <c r="R18" s="8">
        <v>19589436</v>
      </c>
      <c r="S18" s="8"/>
      <c r="T18" s="8"/>
      <c r="U18" s="8"/>
      <c r="V18" s="8"/>
      <c r="W18" s="8">
        <v>84162468</v>
      </c>
      <c r="X18" s="8">
        <v>90607608</v>
      </c>
      <c r="Y18" s="8">
        <v>-6445140</v>
      </c>
      <c r="Z18" s="2">
        <v>-7.11</v>
      </c>
      <c r="AA18" s="6">
        <v>120810155</v>
      </c>
    </row>
    <row r="19" spans="1:27" ht="13.5">
      <c r="A19" s="23" t="s">
        <v>44</v>
      </c>
      <c r="B19" s="29"/>
      <c r="C19" s="6">
        <v>22647161</v>
      </c>
      <c r="D19" s="6"/>
      <c r="E19" s="7">
        <v>23982192</v>
      </c>
      <c r="F19" s="26">
        <v>24398855</v>
      </c>
      <c r="G19" s="26">
        <v>1882624</v>
      </c>
      <c r="H19" s="26">
        <v>1740079</v>
      </c>
      <c r="I19" s="26">
        <v>15016762</v>
      </c>
      <c r="J19" s="26">
        <v>18639465</v>
      </c>
      <c r="K19" s="26">
        <v>-10752649</v>
      </c>
      <c r="L19" s="26">
        <v>6180488</v>
      </c>
      <c r="M19" s="26">
        <v>3582456</v>
      </c>
      <c r="N19" s="26">
        <v>-989705</v>
      </c>
      <c r="O19" s="26">
        <v>2369632</v>
      </c>
      <c r="P19" s="26">
        <v>1919682</v>
      </c>
      <c r="Q19" s="26">
        <v>1005115</v>
      </c>
      <c r="R19" s="26">
        <v>5294429</v>
      </c>
      <c r="S19" s="26"/>
      <c r="T19" s="26"/>
      <c r="U19" s="26"/>
      <c r="V19" s="26"/>
      <c r="W19" s="26">
        <v>22944189</v>
      </c>
      <c r="X19" s="26">
        <v>18299133</v>
      </c>
      <c r="Y19" s="26">
        <v>4645056</v>
      </c>
      <c r="Z19" s="27">
        <v>25.38</v>
      </c>
      <c r="AA19" s="28">
        <v>24398855</v>
      </c>
    </row>
    <row r="20" spans="1:27" ht="13.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609988459</v>
      </c>
      <c r="D21" s="33">
        <f t="shared" si="0"/>
        <v>0</v>
      </c>
      <c r="E21" s="34">
        <f t="shared" si="0"/>
        <v>625754394</v>
      </c>
      <c r="F21" s="35">
        <f t="shared" si="0"/>
        <v>629745569</v>
      </c>
      <c r="G21" s="35">
        <f t="shared" si="0"/>
        <v>208557484</v>
      </c>
      <c r="H21" s="35">
        <f t="shared" si="0"/>
        <v>29798294</v>
      </c>
      <c r="I21" s="35">
        <f t="shared" si="0"/>
        <v>44438148</v>
      </c>
      <c r="J21" s="35">
        <f t="shared" si="0"/>
        <v>282793926</v>
      </c>
      <c r="K21" s="35">
        <f t="shared" si="0"/>
        <v>27488645</v>
      </c>
      <c r="L21" s="35">
        <f t="shared" si="0"/>
        <v>30565064</v>
      </c>
      <c r="M21" s="35">
        <f t="shared" si="0"/>
        <v>53989707</v>
      </c>
      <c r="N21" s="35">
        <f t="shared" si="0"/>
        <v>112043416</v>
      </c>
      <c r="O21" s="35">
        <f t="shared" si="0"/>
        <v>31403894</v>
      </c>
      <c r="P21" s="35">
        <f t="shared" si="0"/>
        <v>26630403</v>
      </c>
      <c r="Q21" s="35">
        <f t="shared" si="0"/>
        <v>46390344</v>
      </c>
      <c r="R21" s="35">
        <f t="shared" si="0"/>
        <v>104424641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499261983</v>
      </c>
      <c r="X21" s="35">
        <f t="shared" si="0"/>
        <v>472309182</v>
      </c>
      <c r="Y21" s="35">
        <f t="shared" si="0"/>
        <v>26952801</v>
      </c>
      <c r="Z21" s="36">
        <f>+IF(X21&lt;&gt;0,+(Y21/X21)*100,0)</f>
        <v>5.706601105205699</v>
      </c>
      <c r="AA21" s="33">
        <f>SUM(AA5:AA20)</f>
        <v>629745569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210918201</v>
      </c>
      <c r="D24" s="6"/>
      <c r="E24" s="7">
        <v>276836389</v>
      </c>
      <c r="F24" s="8">
        <v>271736944</v>
      </c>
      <c r="G24" s="8">
        <v>18249608</v>
      </c>
      <c r="H24" s="8">
        <v>19804038</v>
      </c>
      <c r="I24" s="8">
        <v>19593189</v>
      </c>
      <c r="J24" s="8">
        <v>57646835</v>
      </c>
      <c r="K24" s="8">
        <v>19644934</v>
      </c>
      <c r="L24" s="8">
        <v>29735522</v>
      </c>
      <c r="M24" s="8">
        <v>19497437</v>
      </c>
      <c r="N24" s="8">
        <v>68877893</v>
      </c>
      <c r="O24" s="8">
        <v>20332372</v>
      </c>
      <c r="P24" s="8">
        <v>18899710</v>
      </c>
      <c r="Q24" s="8">
        <v>19741308</v>
      </c>
      <c r="R24" s="8">
        <v>58973390</v>
      </c>
      <c r="S24" s="8"/>
      <c r="T24" s="8"/>
      <c r="U24" s="8"/>
      <c r="V24" s="8"/>
      <c r="W24" s="8">
        <v>185498118</v>
      </c>
      <c r="X24" s="8">
        <v>203802741</v>
      </c>
      <c r="Y24" s="8">
        <v>-18304623</v>
      </c>
      <c r="Z24" s="2">
        <v>-8.98</v>
      </c>
      <c r="AA24" s="6">
        <v>271736944</v>
      </c>
    </row>
    <row r="25" spans="1:27" ht="13.5">
      <c r="A25" s="25" t="s">
        <v>49</v>
      </c>
      <c r="B25" s="24"/>
      <c r="C25" s="6">
        <v>10896801</v>
      </c>
      <c r="D25" s="6"/>
      <c r="E25" s="7">
        <v>11650265</v>
      </c>
      <c r="F25" s="8">
        <v>11882931</v>
      </c>
      <c r="G25" s="8">
        <v>885973</v>
      </c>
      <c r="H25" s="8">
        <v>922644</v>
      </c>
      <c r="I25" s="8">
        <v>924052</v>
      </c>
      <c r="J25" s="8">
        <v>2732669</v>
      </c>
      <c r="K25" s="8">
        <v>926364</v>
      </c>
      <c r="L25" s="8">
        <v>897232</v>
      </c>
      <c r="M25" s="8">
        <v>897232</v>
      </c>
      <c r="N25" s="8">
        <v>2720828</v>
      </c>
      <c r="O25" s="8">
        <v>897238</v>
      </c>
      <c r="P25" s="8">
        <v>897238</v>
      </c>
      <c r="Q25" s="8">
        <v>897238</v>
      </c>
      <c r="R25" s="8">
        <v>2691714</v>
      </c>
      <c r="S25" s="8"/>
      <c r="T25" s="8"/>
      <c r="U25" s="8"/>
      <c r="V25" s="8"/>
      <c r="W25" s="8">
        <v>8145211</v>
      </c>
      <c r="X25" s="8">
        <v>8912205</v>
      </c>
      <c r="Y25" s="8">
        <v>-766994</v>
      </c>
      <c r="Z25" s="2">
        <v>-8.61</v>
      </c>
      <c r="AA25" s="6">
        <v>11882931</v>
      </c>
    </row>
    <row r="26" spans="1:27" ht="13.5">
      <c r="A26" s="25" t="s">
        <v>50</v>
      </c>
      <c r="B26" s="24"/>
      <c r="C26" s="6">
        <v>8994224</v>
      </c>
      <c r="D26" s="6"/>
      <c r="E26" s="7">
        <v>18932000</v>
      </c>
      <c r="F26" s="8">
        <v>20522208</v>
      </c>
      <c r="G26" s="8">
        <v>635896</v>
      </c>
      <c r="H26" s="8">
        <v>1433825</v>
      </c>
      <c r="I26" s="8">
        <v>588935</v>
      </c>
      <c r="J26" s="8">
        <v>2658656</v>
      </c>
      <c r="K26" s="8">
        <v>1117505</v>
      </c>
      <c r="L26" s="8">
        <v>758409</v>
      </c>
      <c r="M26" s="8">
        <v>435537</v>
      </c>
      <c r="N26" s="8">
        <v>2311451</v>
      </c>
      <c r="O26" s="8">
        <v>1253390</v>
      </c>
      <c r="P26" s="8">
        <v>2358565</v>
      </c>
      <c r="Q26" s="8">
        <v>388022</v>
      </c>
      <c r="R26" s="8">
        <v>3999977</v>
      </c>
      <c r="S26" s="8"/>
      <c r="T26" s="8"/>
      <c r="U26" s="8"/>
      <c r="V26" s="8"/>
      <c r="W26" s="8">
        <v>8970084</v>
      </c>
      <c r="X26" s="8">
        <v>15391674</v>
      </c>
      <c r="Y26" s="8">
        <v>-6421590</v>
      </c>
      <c r="Z26" s="2">
        <v>-41.72</v>
      </c>
      <c r="AA26" s="6">
        <v>20522208</v>
      </c>
    </row>
    <row r="27" spans="1:27" ht="13.5">
      <c r="A27" s="25" t="s">
        <v>51</v>
      </c>
      <c r="B27" s="24"/>
      <c r="C27" s="6">
        <v>41564496</v>
      </c>
      <c r="D27" s="6"/>
      <c r="E27" s="7">
        <v>41305146</v>
      </c>
      <c r="F27" s="8">
        <v>41155554</v>
      </c>
      <c r="G27" s="8">
        <v>3442096</v>
      </c>
      <c r="H27" s="8">
        <v>3442096</v>
      </c>
      <c r="I27" s="8">
        <v>3442096</v>
      </c>
      <c r="J27" s="8">
        <v>10326288</v>
      </c>
      <c r="K27" s="8">
        <v>3442096</v>
      </c>
      <c r="L27" s="8">
        <v>3442096</v>
      </c>
      <c r="M27" s="8">
        <v>3442096</v>
      </c>
      <c r="N27" s="8">
        <v>10326288</v>
      </c>
      <c r="O27" s="8">
        <v>3442096</v>
      </c>
      <c r="P27" s="8"/>
      <c r="Q27" s="8">
        <v>3357523</v>
      </c>
      <c r="R27" s="8">
        <v>6799619</v>
      </c>
      <c r="S27" s="8"/>
      <c r="T27" s="8"/>
      <c r="U27" s="8"/>
      <c r="V27" s="8"/>
      <c r="W27" s="8">
        <v>27452195</v>
      </c>
      <c r="X27" s="8">
        <v>30866670</v>
      </c>
      <c r="Y27" s="8">
        <v>-3414475</v>
      </c>
      <c r="Z27" s="2">
        <v>-11.06</v>
      </c>
      <c r="AA27" s="6">
        <v>41155554</v>
      </c>
    </row>
    <row r="28" spans="1:27" ht="13.5">
      <c r="A28" s="25" t="s">
        <v>52</v>
      </c>
      <c r="B28" s="24"/>
      <c r="C28" s="6">
        <v>7264615</v>
      </c>
      <c r="D28" s="6"/>
      <c r="E28" s="7">
        <v>11252365</v>
      </c>
      <c r="F28" s="8">
        <v>4722033</v>
      </c>
      <c r="G28" s="8">
        <v>667075</v>
      </c>
      <c r="H28" s="8">
        <v>792116</v>
      </c>
      <c r="I28" s="8">
        <v>616649</v>
      </c>
      <c r="J28" s="8">
        <v>2075840</v>
      </c>
      <c r="K28" s="8">
        <v>897846</v>
      </c>
      <c r="L28" s="8">
        <v>731850</v>
      </c>
      <c r="M28" s="8">
        <v>2278130</v>
      </c>
      <c r="N28" s="8">
        <v>3907826</v>
      </c>
      <c r="O28" s="8">
        <v>1507541</v>
      </c>
      <c r="P28" s="8">
        <v>177122</v>
      </c>
      <c r="Q28" s="8">
        <v>741701</v>
      </c>
      <c r="R28" s="8">
        <v>2426364</v>
      </c>
      <c r="S28" s="8"/>
      <c r="T28" s="8"/>
      <c r="U28" s="8"/>
      <c r="V28" s="8"/>
      <c r="W28" s="8">
        <v>8410030</v>
      </c>
      <c r="X28" s="8">
        <v>3541527</v>
      </c>
      <c r="Y28" s="8">
        <v>4868503</v>
      </c>
      <c r="Z28" s="2">
        <v>137.47</v>
      </c>
      <c r="AA28" s="6">
        <v>4722033</v>
      </c>
    </row>
    <row r="29" spans="1:27" ht="13.5">
      <c r="A29" s="25" t="s">
        <v>53</v>
      </c>
      <c r="B29" s="24"/>
      <c r="C29" s="6">
        <v>151240629</v>
      </c>
      <c r="D29" s="6"/>
      <c r="E29" s="7">
        <v>181099701</v>
      </c>
      <c r="F29" s="8">
        <v>180099701</v>
      </c>
      <c r="G29" s="8">
        <v>1340961</v>
      </c>
      <c r="H29" s="8">
        <v>21703306</v>
      </c>
      <c r="I29" s="8">
        <v>20281423</v>
      </c>
      <c r="J29" s="8">
        <v>43325690</v>
      </c>
      <c r="K29" s="8">
        <v>12065853</v>
      </c>
      <c r="L29" s="8">
        <v>12242619</v>
      </c>
      <c r="M29" s="8">
        <v>11993954</v>
      </c>
      <c r="N29" s="8">
        <v>36302426</v>
      </c>
      <c r="O29" s="8">
        <v>11437575</v>
      </c>
      <c r="P29" s="8">
        <v>12601198</v>
      </c>
      <c r="Q29" s="8">
        <v>11987042</v>
      </c>
      <c r="R29" s="8">
        <v>36025815</v>
      </c>
      <c r="S29" s="8"/>
      <c r="T29" s="8"/>
      <c r="U29" s="8"/>
      <c r="V29" s="8"/>
      <c r="W29" s="8">
        <v>115653931</v>
      </c>
      <c r="X29" s="8">
        <v>135074772</v>
      </c>
      <c r="Y29" s="8">
        <v>-19420841</v>
      </c>
      <c r="Z29" s="2">
        <v>-14.38</v>
      </c>
      <c r="AA29" s="6">
        <v>180099701</v>
      </c>
    </row>
    <row r="30" spans="1:27" ht="13.5">
      <c r="A30" s="25" t="s">
        <v>54</v>
      </c>
      <c r="B30" s="24"/>
      <c r="C30" s="6">
        <v>18934830</v>
      </c>
      <c r="D30" s="6"/>
      <c r="E30" s="7">
        <v>27246047</v>
      </c>
      <c r="F30" s="8">
        <v>26549453</v>
      </c>
      <c r="G30" s="8">
        <v>437364</v>
      </c>
      <c r="H30" s="8">
        <v>1053140</v>
      </c>
      <c r="I30" s="8">
        <v>1103899</v>
      </c>
      <c r="J30" s="8">
        <v>2594403</v>
      </c>
      <c r="K30" s="8">
        <v>1926085</v>
      </c>
      <c r="L30" s="8">
        <v>1086321</v>
      </c>
      <c r="M30" s="8">
        <v>1371134</v>
      </c>
      <c r="N30" s="8">
        <v>4383540</v>
      </c>
      <c r="O30" s="8">
        <v>972247</v>
      </c>
      <c r="P30" s="8">
        <v>1295444</v>
      </c>
      <c r="Q30" s="8">
        <v>1863241</v>
      </c>
      <c r="R30" s="8">
        <v>4130932</v>
      </c>
      <c r="S30" s="8"/>
      <c r="T30" s="8"/>
      <c r="U30" s="8"/>
      <c r="V30" s="8"/>
      <c r="W30" s="8">
        <v>11108875</v>
      </c>
      <c r="X30" s="8">
        <v>19912167</v>
      </c>
      <c r="Y30" s="8">
        <v>-8803292</v>
      </c>
      <c r="Z30" s="2">
        <v>-44.21</v>
      </c>
      <c r="AA30" s="6">
        <v>26549453</v>
      </c>
    </row>
    <row r="31" spans="1:27" ht="13.5">
      <c r="A31" s="25" t="s">
        <v>55</v>
      </c>
      <c r="B31" s="24"/>
      <c r="C31" s="6">
        <v>27861576</v>
      </c>
      <c r="D31" s="6"/>
      <c r="E31" s="7">
        <v>38969073</v>
      </c>
      <c r="F31" s="8">
        <v>37440290</v>
      </c>
      <c r="G31" s="8">
        <v>1658547</v>
      </c>
      <c r="H31" s="8">
        <v>2700126</v>
      </c>
      <c r="I31" s="8">
        <v>1096212</v>
      </c>
      <c r="J31" s="8">
        <v>5454885</v>
      </c>
      <c r="K31" s="8">
        <v>1166522</v>
      </c>
      <c r="L31" s="8">
        <v>1440487</v>
      </c>
      <c r="M31" s="8">
        <v>2425203</v>
      </c>
      <c r="N31" s="8">
        <v>5032212</v>
      </c>
      <c r="O31" s="8">
        <v>1318461</v>
      </c>
      <c r="P31" s="8">
        <v>2911075</v>
      </c>
      <c r="Q31" s="8">
        <v>1904255</v>
      </c>
      <c r="R31" s="8">
        <v>6133791</v>
      </c>
      <c r="S31" s="8"/>
      <c r="T31" s="8"/>
      <c r="U31" s="8"/>
      <c r="V31" s="8"/>
      <c r="W31" s="8">
        <v>16620888</v>
      </c>
      <c r="X31" s="8">
        <v>28080234</v>
      </c>
      <c r="Y31" s="8">
        <v>-11459346</v>
      </c>
      <c r="Z31" s="2">
        <v>-40.81</v>
      </c>
      <c r="AA31" s="6">
        <v>37440290</v>
      </c>
    </row>
    <row r="32" spans="1:27" ht="13.5">
      <c r="A32" s="25" t="s">
        <v>43</v>
      </c>
      <c r="B32" s="24"/>
      <c r="C32" s="6">
        <v>3964740</v>
      </c>
      <c r="D32" s="6"/>
      <c r="E32" s="7">
        <v>3240100</v>
      </c>
      <c r="F32" s="8">
        <v>5127100</v>
      </c>
      <c r="G32" s="8">
        <v>85609</v>
      </c>
      <c r="H32" s="8">
        <v>72200</v>
      </c>
      <c r="I32" s="8">
        <v>119502</v>
      </c>
      <c r="J32" s="8">
        <v>277311</v>
      </c>
      <c r="K32" s="8">
        <v>230291</v>
      </c>
      <c r="L32" s="8">
        <v>1239567</v>
      </c>
      <c r="M32" s="8">
        <v>337505</v>
      </c>
      <c r="N32" s="8">
        <v>1807363</v>
      </c>
      <c r="O32" s="8">
        <v>274839</v>
      </c>
      <c r="P32" s="8">
        <v>201432</v>
      </c>
      <c r="Q32" s="8">
        <v>192419</v>
      </c>
      <c r="R32" s="8">
        <v>668690</v>
      </c>
      <c r="S32" s="8"/>
      <c r="T32" s="8"/>
      <c r="U32" s="8"/>
      <c r="V32" s="8"/>
      <c r="W32" s="8">
        <v>2753364</v>
      </c>
      <c r="X32" s="8">
        <v>3845331</v>
      </c>
      <c r="Y32" s="8">
        <v>-1091967</v>
      </c>
      <c r="Z32" s="2">
        <v>-28.4</v>
      </c>
      <c r="AA32" s="6">
        <v>5127100</v>
      </c>
    </row>
    <row r="33" spans="1:27" ht="13.5">
      <c r="A33" s="25" t="s">
        <v>56</v>
      </c>
      <c r="B33" s="24"/>
      <c r="C33" s="6">
        <v>94916557</v>
      </c>
      <c r="D33" s="6"/>
      <c r="E33" s="7">
        <v>78121004</v>
      </c>
      <c r="F33" s="8">
        <v>91509108</v>
      </c>
      <c r="G33" s="8">
        <v>4422761</v>
      </c>
      <c r="H33" s="8">
        <v>2277428</v>
      </c>
      <c r="I33" s="8">
        <v>4167606</v>
      </c>
      <c r="J33" s="8">
        <v>10867795</v>
      </c>
      <c r="K33" s="8">
        <v>12122736</v>
      </c>
      <c r="L33" s="8">
        <v>5238767</v>
      </c>
      <c r="M33" s="8">
        <v>4297915</v>
      </c>
      <c r="N33" s="8">
        <v>21659418</v>
      </c>
      <c r="O33" s="8">
        <v>3465523</v>
      </c>
      <c r="P33" s="8">
        <v>2960397</v>
      </c>
      <c r="Q33" s="8">
        <v>-432202</v>
      </c>
      <c r="R33" s="8">
        <v>5993718</v>
      </c>
      <c r="S33" s="8"/>
      <c r="T33" s="8"/>
      <c r="U33" s="8"/>
      <c r="V33" s="8"/>
      <c r="W33" s="8">
        <v>38520931</v>
      </c>
      <c r="X33" s="8">
        <v>68632056</v>
      </c>
      <c r="Y33" s="8">
        <v>-30111125</v>
      </c>
      <c r="Z33" s="2">
        <v>-43.87</v>
      </c>
      <c r="AA33" s="6">
        <v>91509108</v>
      </c>
    </row>
    <row r="34" spans="1:27" ht="13.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576556669</v>
      </c>
      <c r="D35" s="33">
        <f>SUM(D24:D34)</f>
        <v>0</v>
      </c>
      <c r="E35" s="34">
        <f t="shared" si="1"/>
        <v>688652090</v>
      </c>
      <c r="F35" s="35">
        <f t="shared" si="1"/>
        <v>690745322</v>
      </c>
      <c r="G35" s="35">
        <f t="shared" si="1"/>
        <v>31825890</v>
      </c>
      <c r="H35" s="35">
        <f t="shared" si="1"/>
        <v>54200919</v>
      </c>
      <c r="I35" s="35">
        <f t="shared" si="1"/>
        <v>51933563</v>
      </c>
      <c r="J35" s="35">
        <f t="shared" si="1"/>
        <v>137960372</v>
      </c>
      <c r="K35" s="35">
        <f t="shared" si="1"/>
        <v>53540232</v>
      </c>
      <c r="L35" s="35">
        <f t="shared" si="1"/>
        <v>56812870</v>
      </c>
      <c r="M35" s="35">
        <f t="shared" si="1"/>
        <v>46976143</v>
      </c>
      <c r="N35" s="35">
        <f t="shared" si="1"/>
        <v>157329245</v>
      </c>
      <c r="O35" s="35">
        <f t="shared" si="1"/>
        <v>44901282</v>
      </c>
      <c r="P35" s="35">
        <f t="shared" si="1"/>
        <v>42302181</v>
      </c>
      <c r="Q35" s="35">
        <f t="shared" si="1"/>
        <v>40640547</v>
      </c>
      <c r="R35" s="35">
        <f t="shared" si="1"/>
        <v>127844010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423133627</v>
      </c>
      <c r="X35" s="35">
        <f t="shared" si="1"/>
        <v>518059377</v>
      </c>
      <c r="Y35" s="35">
        <f t="shared" si="1"/>
        <v>-94925750</v>
      </c>
      <c r="Z35" s="36">
        <f>+IF(X35&lt;&gt;0,+(Y35/X35)*100,0)</f>
        <v>-18.32333400655732</v>
      </c>
      <c r="AA35" s="33">
        <f>SUM(AA24:AA34)</f>
        <v>690745322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33431790</v>
      </c>
      <c r="D37" s="46">
        <f>+D21-D35</f>
        <v>0</v>
      </c>
      <c r="E37" s="47">
        <f t="shared" si="2"/>
        <v>-62897696</v>
      </c>
      <c r="F37" s="48">
        <f t="shared" si="2"/>
        <v>-60999753</v>
      </c>
      <c r="G37" s="48">
        <f t="shared" si="2"/>
        <v>176731594</v>
      </c>
      <c r="H37" s="48">
        <f t="shared" si="2"/>
        <v>-24402625</v>
      </c>
      <c r="I37" s="48">
        <f t="shared" si="2"/>
        <v>-7495415</v>
      </c>
      <c r="J37" s="48">
        <f t="shared" si="2"/>
        <v>144833554</v>
      </c>
      <c r="K37" s="48">
        <f t="shared" si="2"/>
        <v>-26051587</v>
      </c>
      <c r="L37" s="48">
        <f t="shared" si="2"/>
        <v>-26247806</v>
      </c>
      <c r="M37" s="48">
        <f t="shared" si="2"/>
        <v>7013564</v>
      </c>
      <c r="N37" s="48">
        <f t="shared" si="2"/>
        <v>-45285829</v>
      </c>
      <c r="O37" s="48">
        <f t="shared" si="2"/>
        <v>-13497388</v>
      </c>
      <c r="P37" s="48">
        <f t="shared" si="2"/>
        <v>-15671778</v>
      </c>
      <c r="Q37" s="48">
        <f t="shared" si="2"/>
        <v>5749797</v>
      </c>
      <c r="R37" s="48">
        <f t="shared" si="2"/>
        <v>-23419369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76128356</v>
      </c>
      <c r="X37" s="48">
        <f>IF(F21=F35,0,X21-X35)</f>
        <v>-45750195</v>
      </c>
      <c r="Y37" s="48">
        <f t="shared" si="2"/>
        <v>121878551</v>
      </c>
      <c r="Z37" s="49">
        <f>+IF(X37&lt;&gt;0,+(Y37/X37)*100,0)</f>
        <v>-266.4000688958812</v>
      </c>
      <c r="AA37" s="46">
        <f>+AA21-AA35</f>
        <v>-60999753</v>
      </c>
    </row>
    <row r="38" spans="1:27" ht="22.5" customHeight="1">
      <c r="A38" s="50" t="s">
        <v>60</v>
      </c>
      <c r="B38" s="29"/>
      <c r="C38" s="6">
        <v>40929740</v>
      </c>
      <c r="D38" s="6"/>
      <c r="E38" s="7">
        <v>64826650</v>
      </c>
      <c r="F38" s="8">
        <v>103768866</v>
      </c>
      <c r="G38" s="8"/>
      <c r="H38" s="8"/>
      <c r="I38" s="8">
        <v>346455</v>
      </c>
      <c r="J38" s="8">
        <v>346455</v>
      </c>
      <c r="K38" s="8">
        <v>2575373</v>
      </c>
      <c r="L38" s="8"/>
      <c r="M38" s="8">
        <v>2394816</v>
      </c>
      <c r="N38" s="8">
        <v>4970189</v>
      </c>
      <c r="O38" s="8">
        <v>6332196</v>
      </c>
      <c r="P38" s="8">
        <v>5711867</v>
      </c>
      <c r="Q38" s="8">
        <v>1369389</v>
      </c>
      <c r="R38" s="8">
        <v>13413452</v>
      </c>
      <c r="S38" s="8"/>
      <c r="T38" s="8"/>
      <c r="U38" s="8"/>
      <c r="V38" s="8"/>
      <c r="W38" s="8">
        <v>18730096</v>
      </c>
      <c r="X38" s="8">
        <v>77826663</v>
      </c>
      <c r="Y38" s="8">
        <v>-59096567</v>
      </c>
      <c r="Z38" s="2">
        <v>-75.93</v>
      </c>
      <c r="AA38" s="6">
        <v>103768866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>
        <v>20192</v>
      </c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74381722</v>
      </c>
      <c r="D41" s="56">
        <f>SUM(D37:D40)</f>
        <v>0</v>
      </c>
      <c r="E41" s="57">
        <f t="shared" si="3"/>
        <v>1928954</v>
      </c>
      <c r="F41" s="58">
        <f t="shared" si="3"/>
        <v>42769113</v>
      </c>
      <c r="G41" s="58">
        <f t="shared" si="3"/>
        <v>176731594</v>
      </c>
      <c r="H41" s="58">
        <f t="shared" si="3"/>
        <v>-24402625</v>
      </c>
      <c r="I41" s="58">
        <f t="shared" si="3"/>
        <v>-7148960</v>
      </c>
      <c r="J41" s="58">
        <f t="shared" si="3"/>
        <v>145180009</v>
      </c>
      <c r="K41" s="58">
        <f t="shared" si="3"/>
        <v>-23476214</v>
      </c>
      <c r="L41" s="58">
        <f t="shared" si="3"/>
        <v>-26247806</v>
      </c>
      <c r="M41" s="58">
        <f t="shared" si="3"/>
        <v>9408380</v>
      </c>
      <c r="N41" s="58">
        <f t="shared" si="3"/>
        <v>-40315640</v>
      </c>
      <c r="O41" s="58">
        <f t="shared" si="3"/>
        <v>-7165192</v>
      </c>
      <c r="P41" s="58">
        <f t="shared" si="3"/>
        <v>-9959911</v>
      </c>
      <c r="Q41" s="58">
        <f t="shared" si="3"/>
        <v>7119186</v>
      </c>
      <c r="R41" s="58">
        <f t="shared" si="3"/>
        <v>-10005917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94858452</v>
      </c>
      <c r="X41" s="58">
        <f t="shared" si="3"/>
        <v>32076468</v>
      </c>
      <c r="Y41" s="58">
        <f t="shared" si="3"/>
        <v>62781984</v>
      </c>
      <c r="Z41" s="59">
        <f>+IF(X41&lt;&gt;0,+(Y41/X41)*100,0)</f>
        <v>195.7259882852439</v>
      </c>
      <c r="AA41" s="56">
        <f>SUM(AA37:AA40)</f>
        <v>42769113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74381722</v>
      </c>
      <c r="D43" s="64">
        <f>+D41-D42</f>
        <v>0</v>
      </c>
      <c r="E43" s="65">
        <f t="shared" si="4"/>
        <v>1928954</v>
      </c>
      <c r="F43" s="66">
        <f t="shared" si="4"/>
        <v>42769113</v>
      </c>
      <c r="G43" s="66">
        <f t="shared" si="4"/>
        <v>176731594</v>
      </c>
      <c r="H43" s="66">
        <f t="shared" si="4"/>
        <v>-24402625</v>
      </c>
      <c r="I43" s="66">
        <f t="shared" si="4"/>
        <v>-7148960</v>
      </c>
      <c r="J43" s="66">
        <f t="shared" si="4"/>
        <v>145180009</v>
      </c>
      <c r="K43" s="66">
        <f t="shared" si="4"/>
        <v>-23476214</v>
      </c>
      <c r="L43" s="66">
        <f t="shared" si="4"/>
        <v>-26247806</v>
      </c>
      <c r="M43" s="66">
        <f t="shared" si="4"/>
        <v>9408380</v>
      </c>
      <c r="N43" s="66">
        <f t="shared" si="4"/>
        <v>-40315640</v>
      </c>
      <c r="O43" s="66">
        <f t="shared" si="4"/>
        <v>-7165192</v>
      </c>
      <c r="P43" s="66">
        <f t="shared" si="4"/>
        <v>-9959911</v>
      </c>
      <c r="Q43" s="66">
        <f t="shared" si="4"/>
        <v>7119186</v>
      </c>
      <c r="R43" s="66">
        <f t="shared" si="4"/>
        <v>-10005917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94858452</v>
      </c>
      <c r="X43" s="66">
        <f t="shared" si="4"/>
        <v>32076468</v>
      </c>
      <c r="Y43" s="66">
        <f t="shared" si="4"/>
        <v>62781984</v>
      </c>
      <c r="Z43" s="67">
        <f>+IF(X43&lt;&gt;0,+(Y43/X43)*100,0)</f>
        <v>195.7259882852439</v>
      </c>
      <c r="AA43" s="64">
        <f>+AA41-AA42</f>
        <v>42769113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74381722</v>
      </c>
      <c r="D45" s="56">
        <f>SUM(D43:D44)</f>
        <v>0</v>
      </c>
      <c r="E45" s="57">
        <f t="shared" si="5"/>
        <v>1928954</v>
      </c>
      <c r="F45" s="58">
        <f t="shared" si="5"/>
        <v>42769113</v>
      </c>
      <c r="G45" s="58">
        <f t="shared" si="5"/>
        <v>176731594</v>
      </c>
      <c r="H45" s="58">
        <f t="shared" si="5"/>
        <v>-24402625</v>
      </c>
      <c r="I45" s="58">
        <f t="shared" si="5"/>
        <v>-7148960</v>
      </c>
      <c r="J45" s="58">
        <f t="shared" si="5"/>
        <v>145180009</v>
      </c>
      <c r="K45" s="58">
        <f t="shared" si="5"/>
        <v>-23476214</v>
      </c>
      <c r="L45" s="58">
        <f t="shared" si="5"/>
        <v>-26247806</v>
      </c>
      <c r="M45" s="58">
        <f t="shared" si="5"/>
        <v>9408380</v>
      </c>
      <c r="N45" s="58">
        <f t="shared" si="5"/>
        <v>-40315640</v>
      </c>
      <c r="O45" s="58">
        <f t="shared" si="5"/>
        <v>-7165192</v>
      </c>
      <c r="P45" s="58">
        <f t="shared" si="5"/>
        <v>-9959911</v>
      </c>
      <c r="Q45" s="58">
        <f t="shared" si="5"/>
        <v>7119186</v>
      </c>
      <c r="R45" s="58">
        <f t="shared" si="5"/>
        <v>-10005917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94858452</v>
      </c>
      <c r="X45" s="58">
        <f t="shared" si="5"/>
        <v>32076468</v>
      </c>
      <c r="Y45" s="58">
        <f t="shared" si="5"/>
        <v>62781984</v>
      </c>
      <c r="Z45" s="59">
        <f>+IF(X45&lt;&gt;0,+(Y45/X45)*100,0)</f>
        <v>195.7259882852439</v>
      </c>
      <c r="AA45" s="56">
        <f>SUM(AA43:AA44)</f>
        <v>42769113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74381722</v>
      </c>
      <c r="D47" s="71">
        <f>SUM(D45:D46)</f>
        <v>0</v>
      </c>
      <c r="E47" s="72">
        <f t="shared" si="6"/>
        <v>1928954</v>
      </c>
      <c r="F47" s="73">
        <f t="shared" si="6"/>
        <v>42769113</v>
      </c>
      <c r="G47" s="73">
        <f t="shared" si="6"/>
        <v>176731594</v>
      </c>
      <c r="H47" s="74">
        <f t="shared" si="6"/>
        <v>-24402625</v>
      </c>
      <c r="I47" s="74">
        <f t="shared" si="6"/>
        <v>-7148960</v>
      </c>
      <c r="J47" s="74">
        <f t="shared" si="6"/>
        <v>145180009</v>
      </c>
      <c r="K47" s="74">
        <f t="shared" si="6"/>
        <v>-23476214</v>
      </c>
      <c r="L47" s="74">
        <f t="shared" si="6"/>
        <v>-26247806</v>
      </c>
      <c r="M47" s="73">
        <f t="shared" si="6"/>
        <v>9408380</v>
      </c>
      <c r="N47" s="73">
        <f t="shared" si="6"/>
        <v>-40315640</v>
      </c>
      <c r="O47" s="74">
        <f t="shared" si="6"/>
        <v>-7165192</v>
      </c>
      <c r="P47" s="74">
        <f t="shared" si="6"/>
        <v>-9959911</v>
      </c>
      <c r="Q47" s="74">
        <f t="shared" si="6"/>
        <v>7119186</v>
      </c>
      <c r="R47" s="74">
        <f t="shared" si="6"/>
        <v>-10005917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94858452</v>
      </c>
      <c r="X47" s="74">
        <f t="shared" si="6"/>
        <v>32076468</v>
      </c>
      <c r="Y47" s="74">
        <f t="shared" si="6"/>
        <v>62781984</v>
      </c>
      <c r="Z47" s="75">
        <f>+IF(X47&lt;&gt;0,+(Y47/X47)*100,0)</f>
        <v>195.7259882852439</v>
      </c>
      <c r="AA47" s="76">
        <f>SUM(AA45:AA46)</f>
        <v>42769113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92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100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129516475</v>
      </c>
      <c r="D5" s="6"/>
      <c r="E5" s="7">
        <v>145672034</v>
      </c>
      <c r="F5" s="8">
        <v>144900195</v>
      </c>
      <c r="G5" s="8">
        <v>24800289</v>
      </c>
      <c r="H5" s="8">
        <v>10171244</v>
      </c>
      <c r="I5" s="8">
        <v>10026751</v>
      </c>
      <c r="J5" s="8">
        <v>44998284</v>
      </c>
      <c r="K5" s="8">
        <v>10222117</v>
      </c>
      <c r="L5" s="8">
        <v>10147369</v>
      </c>
      <c r="M5" s="8">
        <v>10273367</v>
      </c>
      <c r="N5" s="8">
        <v>30642853</v>
      </c>
      <c r="O5" s="8">
        <v>10283085</v>
      </c>
      <c r="P5" s="8">
        <v>10272576</v>
      </c>
      <c r="Q5" s="8">
        <v>10330961</v>
      </c>
      <c r="R5" s="8">
        <v>30886622</v>
      </c>
      <c r="S5" s="8"/>
      <c r="T5" s="8"/>
      <c r="U5" s="8"/>
      <c r="V5" s="8"/>
      <c r="W5" s="8">
        <v>106527759</v>
      </c>
      <c r="X5" s="8">
        <v>108675117</v>
      </c>
      <c r="Y5" s="8">
        <v>-2147358</v>
      </c>
      <c r="Z5" s="2">
        <v>-1.98</v>
      </c>
      <c r="AA5" s="6">
        <v>144900195</v>
      </c>
    </row>
    <row r="6" spans="1:27" ht="13.5">
      <c r="A6" s="23" t="s">
        <v>32</v>
      </c>
      <c r="B6" s="24"/>
      <c r="C6" s="6">
        <v>154388459</v>
      </c>
      <c r="D6" s="6"/>
      <c r="E6" s="7">
        <v>172590914</v>
      </c>
      <c r="F6" s="8">
        <v>174481574</v>
      </c>
      <c r="G6" s="8">
        <v>13544029</v>
      </c>
      <c r="H6" s="8">
        <v>14076369</v>
      </c>
      <c r="I6" s="8">
        <v>14231710</v>
      </c>
      <c r="J6" s="8">
        <v>41852108</v>
      </c>
      <c r="K6" s="8">
        <v>13292946</v>
      </c>
      <c r="L6" s="8">
        <v>12236018</v>
      </c>
      <c r="M6" s="8">
        <v>14308230</v>
      </c>
      <c r="N6" s="8">
        <v>39837194</v>
      </c>
      <c r="O6" s="8">
        <v>14603396</v>
      </c>
      <c r="P6" s="8">
        <v>13795722</v>
      </c>
      <c r="Q6" s="8">
        <v>11813758</v>
      </c>
      <c r="R6" s="8">
        <v>40212876</v>
      </c>
      <c r="S6" s="8"/>
      <c r="T6" s="8"/>
      <c r="U6" s="8"/>
      <c r="V6" s="8"/>
      <c r="W6" s="8">
        <v>121902178</v>
      </c>
      <c r="X6" s="8">
        <v>130861125</v>
      </c>
      <c r="Y6" s="8">
        <v>-8958947</v>
      </c>
      <c r="Z6" s="2">
        <v>-6.85</v>
      </c>
      <c r="AA6" s="6">
        <v>174481574</v>
      </c>
    </row>
    <row r="7" spans="1:27" ht="13.5">
      <c r="A7" s="25" t="s">
        <v>33</v>
      </c>
      <c r="B7" s="24"/>
      <c r="C7" s="6">
        <v>80846369</v>
      </c>
      <c r="D7" s="6"/>
      <c r="E7" s="7">
        <v>87057337</v>
      </c>
      <c r="F7" s="8">
        <v>89544069</v>
      </c>
      <c r="G7" s="8">
        <v>6580475</v>
      </c>
      <c r="H7" s="8">
        <v>6763312</v>
      </c>
      <c r="I7" s="8">
        <v>7547919</v>
      </c>
      <c r="J7" s="8">
        <v>20891706</v>
      </c>
      <c r="K7" s="8">
        <v>6871569</v>
      </c>
      <c r="L7" s="8">
        <v>6912032</v>
      </c>
      <c r="M7" s="8">
        <v>7998847</v>
      </c>
      <c r="N7" s="8">
        <v>21782448</v>
      </c>
      <c r="O7" s="8">
        <v>7848021</v>
      </c>
      <c r="P7" s="8">
        <v>7111511</v>
      </c>
      <c r="Q7" s="8">
        <v>6147521</v>
      </c>
      <c r="R7" s="8">
        <v>21107053</v>
      </c>
      <c r="S7" s="8"/>
      <c r="T7" s="8"/>
      <c r="U7" s="8"/>
      <c r="V7" s="8"/>
      <c r="W7" s="8">
        <v>63781207</v>
      </c>
      <c r="X7" s="8">
        <v>67158045</v>
      </c>
      <c r="Y7" s="8">
        <v>-3376838</v>
      </c>
      <c r="Z7" s="2">
        <v>-5.03</v>
      </c>
      <c r="AA7" s="6">
        <v>89544069</v>
      </c>
    </row>
    <row r="8" spans="1:27" ht="13.5">
      <c r="A8" s="25" t="s">
        <v>34</v>
      </c>
      <c r="B8" s="24"/>
      <c r="C8" s="6">
        <v>76337438</v>
      </c>
      <c r="D8" s="6"/>
      <c r="E8" s="7">
        <v>85498391</v>
      </c>
      <c r="F8" s="8">
        <v>80954687</v>
      </c>
      <c r="G8" s="8">
        <v>6665855</v>
      </c>
      <c r="H8" s="8">
        <v>6444331</v>
      </c>
      <c r="I8" s="8">
        <v>6471245</v>
      </c>
      <c r="J8" s="8">
        <v>19581431</v>
      </c>
      <c r="K8" s="8">
        <v>6392611</v>
      </c>
      <c r="L8" s="8">
        <v>5906077</v>
      </c>
      <c r="M8" s="8">
        <v>6110573</v>
      </c>
      <c r="N8" s="8">
        <v>18409261</v>
      </c>
      <c r="O8" s="8">
        <v>6141685</v>
      </c>
      <c r="P8" s="8">
        <v>6069363</v>
      </c>
      <c r="Q8" s="8">
        <v>5873500</v>
      </c>
      <c r="R8" s="8">
        <v>18084548</v>
      </c>
      <c r="S8" s="8"/>
      <c r="T8" s="8"/>
      <c r="U8" s="8"/>
      <c r="V8" s="8"/>
      <c r="W8" s="8">
        <v>56075240</v>
      </c>
      <c r="X8" s="8">
        <v>60715989</v>
      </c>
      <c r="Y8" s="8">
        <v>-4640749</v>
      </c>
      <c r="Z8" s="2">
        <v>-7.64</v>
      </c>
      <c r="AA8" s="6">
        <v>80954687</v>
      </c>
    </row>
    <row r="9" spans="1:27" ht="13.5">
      <c r="A9" s="25" t="s">
        <v>35</v>
      </c>
      <c r="B9" s="24"/>
      <c r="C9" s="6">
        <v>44341818</v>
      </c>
      <c r="D9" s="6"/>
      <c r="E9" s="7">
        <v>49789504</v>
      </c>
      <c r="F9" s="8">
        <v>47487313</v>
      </c>
      <c r="G9" s="8">
        <v>3929660</v>
      </c>
      <c r="H9" s="8">
        <v>3845194</v>
      </c>
      <c r="I9" s="8">
        <v>3814195</v>
      </c>
      <c r="J9" s="8">
        <v>11589049</v>
      </c>
      <c r="K9" s="8">
        <v>3720799</v>
      </c>
      <c r="L9" s="8">
        <v>3614523</v>
      </c>
      <c r="M9" s="8">
        <v>3610079</v>
      </c>
      <c r="N9" s="8">
        <v>10945401</v>
      </c>
      <c r="O9" s="8">
        <v>3610809</v>
      </c>
      <c r="P9" s="8">
        <v>3506659</v>
      </c>
      <c r="Q9" s="8">
        <v>3467303</v>
      </c>
      <c r="R9" s="8">
        <v>10584771</v>
      </c>
      <c r="S9" s="8"/>
      <c r="T9" s="8"/>
      <c r="U9" s="8"/>
      <c r="V9" s="8"/>
      <c r="W9" s="8">
        <v>33119221</v>
      </c>
      <c r="X9" s="8">
        <v>35615475</v>
      </c>
      <c r="Y9" s="8">
        <v>-2496254</v>
      </c>
      <c r="Z9" s="2">
        <v>-7.01</v>
      </c>
      <c r="AA9" s="6">
        <v>47487313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824943</v>
      </c>
      <c r="D11" s="6"/>
      <c r="E11" s="7">
        <v>1653810</v>
      </c>
      <c r="F11" s="8">
        <v>1655810</v>
      </c>
      <c r="G11" s="8">
        <v>64769</v>
      </c>
      <c r="H11" s="8">
        <v>71002</v>
      </c>
      <c r="I11" s="8">
        <v>61097</v>
      </c>
      <c r="J11" s="8">
        <v>196868</v>
      </c>
      <c r="K11" s="8">
        <v>62077</v>
      </c>
      <c r="L11" s="8">
        <v>58341</v>
      </c>
      <c r="M11" s="8">
        <v>56650</v>
      </c>
      <c r="N11" s="8">
        <v>177068</v>
      </c>
      <c r="O11" s="8">
        <v>62958</v>
      </c>
      <c r="P11" s="8">
        <v>50563</v>
      </c>
      <c r="Q11" s="8">
        <v>368595</v>
      </c>
      <c r="R11" s="8">
        <v>482116</v>
      </c>
      <c r="S11" s="8"/>
      <c r="T11" s="8"/>
      <c r="U11" s="8"/>
      <c r="V11" s="8"/>
      <c r="W11" s="8">
        <v>856052</v>
      </c>
      <c r="X11" s="8">
        <v>1241811</v>
      </c>
      <c r="Y11" s="8">
        <v>-385759</v>
      </c>
      <c r="Z11" s="2">
        <v>-31.06</v>
      </c>
      <c r="AA11" s="6">
        <v>1655810</v>
      </c>
    </row>
    <row r="12" spans="1:27" ht="13.5">
      <c r="A12" s="25" t="s">
        <v>37</v>
      </c>
      <c r="B12" s="29"/>
      <c r="C12" s="6">
        <v>11591757</v>
      </c>
      <c r="D12" s="6"/>
      <c r="E12" s="7">
        <v>8089042</v>
      </c>
      <c r="F12" s="8">
        <v>8089042</v>
      </c>
      <c r="G12" s="8">
        <v>564368</v>
      </c>
      <c r="H12" s="8">
        <v>296100</v>
      </c>
      <c r="I12" s="8">
        <v>950477</v>
      </c>
      <c r="J12" s="8">
        <v>1810945</v>
      </c>
      <c r="K12" s="8">
        <v>983454</v>
      </c>
      <c r="L12" s="8">
        <v>381326</v>
      </c>
      <c r="M12" s="8">
        <v>834069</v>
      </c>
      <c r="N12" s="8">
        <v>2198849</v>
      </c>
      <c r="O12" s="8">
        <v>525021</v>
      </c>
      <c r="P12" s="8">
        <v>1221717</v>
      </c>
      <c r="Q12" s="8">
        <v>629512</v>
      </c>
      <c r="R12" s="8">
        <v>2376250</v>
      </c>
      <c r="S12" s="8"/>
      <c r="T12" s="8"/>
      <c r="U12" s="8"/>
      <c r="V12" s="8"/>
      <c r="W12" s="8">
        <v>6386044</v>
      </c>
      <c r="X12" s="8">
        <v>6066774</v>
      </c>
      <c r="Y12" s="8">
        <v>319270</v>
      </c>
      <c r="Z12" s="2">
        <v>5.26</v>
      </c>
      <c r="AA12" s="6">
        <v>8089042</v>
      </c>
    </row>
    <row r="13" spans="1:27" ht="13.5">
      <c r="A13" s="23" t="s">
        <v>38</v>
      </c>
      <c r="B13" s="29"/>
      <c r="C13" s="6">
        <v>13524780</v>
      </c>
      <c r="D13" s="6"/>
      <c r="E13" s="7">
        <v>11158734</v>
      </c>
      <c r="F13" s="8">
        <v>15255742</v>
      </c>
      <c r="G13" s="8">
        <v>1173355</v>
      </c>
      <c r="H13" s="8">
        <v>1449515</v>
      </c>
      <c r="I13" s="8">
        <v>1487107</v>
      </c>
      <c r="J13" s="8">
        <v>4109977</v>
      </c>
      <c r="K13" s="8">
        <v>1428427</v>
      </c>
      <c r="L13" s="8">
        <v>1202292</v>
      </c>
      <c r="M13" s="8">
        <v>1229496</v>
      </c>
      <c r="N13" s="8">
        <v>3860215</v>
      </c>
      <c r="O13" s="8">
        <v>1246007</v>
      </c>
      <c r="P13" s="8">
        <v>1297279</v>
      </c>
      <c r="Q13" s="8">
        <v>1324195</v>
      </c>
      <c r="R13" s="8">
        <v>3867481</v>
      </c>
      <c r="S13" s="8"/>
      <c r="T13" s="8"/>
      <c r="U13" s="8"/>
      <c r="V13" s="8"/>
      <c r="W13" s="8">
        <v>11837673</v>
      </c>
      <c r="X13" s="8">
        <v>11441781</v>
      </c>
      <c r="Y13" s="8">
        <v>395892</v>
      </c>
      <c r="Z13" s="2">
        <v>3.46</v>
      </c>
      <c r="AA13" s="6">
        <v>15255742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44665098</v>
      </c>
      <c r="D15" s="6"/>
      <c r="E15" s="7">
        <v>61512845</v>
      </c>
      <c r="F15" s="8">
        <v>15627664</v>
      </c>
      <c r="G15" s="8">
        <v>15442</v>
      </c>
      <c r="H15" s="8">
        <v>17443</v>
      </c>
      <c r="I15" s="8">
        <v>37305</v>
      </c>
      <c r="J15" s="8">
        <v>70190</v>
      </c>
      <c r="K15" s="8">
        <v>33114</v>
      </c>
      <c r="L15" s="8">
        <v>11223</v>
      </c>
      <c r="M15" s="8">
        <v>4608</v>
      </c>
      <c r="N15" s="8">
        <v>48945</v>
      </c>
      <c r="O15" s="8">
        <v>39200</v>
      </c>
      <c r="P15" s="8">
        <v>68279</v>
      </c>
      <c r="Q15" s="8">
        <v>-22538</v>
      </c>
      <c r="R15" s="8">
        <v>84941</v>
      </c>
      <c r="S15" s="8"/>
      <c r="T15" s="8"/>
      <c r="U15" s="8"/>
      <c r="V15" s="8"/>
      <c r="W15" s="8">
        <v>204076</v>
      </c>
      <c r="X15" s="8">
        <v>11720736</v>
      </c>
      <c r="Y15" s="8">
        <v>-11516660</v>
      </c>
      <c r="Z15" s="2">
        <v>-98.26</v>
      </c>
      <c r="AA15" s="6">
        <v>15627664</v>
      </c>
    </row>
    <row r="16" spans="1:27" ht="13.5">
      <c r="A16" s="23" t="s">
        <v>41</v>
      </c>
      <c r="B16" s="29"/>
      <c r="C16" s="6">
        <v>730795</v>
      </c>
      <c r="D16" s="6"/>
      <c r="E16" s="7">
        <v>683440</v>
      </c>
      <c r="F16" s="8">
        <v>886630</v>
      </c>
      <c r="G16" s="8">
        <v>65135</v>
      </c>
      <c r="H16" s="8">
        <v>55692</v>
      </c>
      <c r="I16" s="8">
        <v>57701</v>
      </c>
      <c r="J16" s="8">
        <v>178528</v>
      </c>
      <c r="K16" s="8">
        <v>63688</v>
      </c>
      <c r="L16" s="8">
        <v>98335</v>
      </c>
      <c r="M16" s="8">
        <v>106063</v>
      </c>
      <c r="N16" s="8">
        <v>268086</v>
      </c>
      <c r="O16" s="8">
        <v>82537</v>
      </c>
      <c r="P16" s="8">
        <v>85056</v>
      </c>
      <c r="Q16" s="8">
        <v>46964</v>
      </c>
      <c r="R16" s="8">
        <v>214557</v>
      </c>
      <c r="S16" s="8"/>
      <c r="T16" s="8"/>
      <c r="U16" s="8"/>
      <c r="V16" s="8"/>
      <c r="W16" s="8">
        <v>661171</v>
      </c>
      <c r="X16" s="8">
        <v>664929</v>
      </c>
      <c r="Y16" s="8">
        <v>-3758</v>
      </c>
      <c r="Z16" s="2">
        <v>-0.57</v>
      </c>
      <c r="AA16" s="6">
        <v>886630</v>
      </c>
    </row>
    <row r="17" spans="1:27" ht="13.5">
      <c r="A17" s="23" t="s">
        <v>42</v>
      </c>
      <c r="B17" s="29"/>
      <c r="C17" s="6">
        <v>1779694</v>
      </c>
      <c r="D17" s="6"/>
      <c r="E17" s="7">
        <v>1994768</v>
      </c>
      <c r="F17" s="8">
        <v>1994768</v>
      </c>
      <c r="G17" s="8">
        <v>156024</v>
      </c>
      <c r="H17" s="8">
        <v>185293</v>
      </c>
      <c r="I17" s="8">
        <v>152865</v>
      </c>
      <c r="J17" s="8">
        <v>494182</v>
      </c>
      <c r="K17" s="8">
        <v>201731</v>
      </c>
      <c r="L17" s="8">
        <v>148472</v>
      </c>
      <c r="M17" s="8">
        <v>181542</v>
      </c>
      <c r="N17" s="8">
        <v>531745</v>
      </c>
      <c r="O17" s="8">
        <v>179163</v>
      </c>
      <c r="P17" s="8">
        <v>181316</v>
      </c>
      <c r="Q17" s="8">
        <v>124083</v>
      </c>
      <c r="R17" s="8">
        <v>484562</v>
      </c>
      <c r="S17" s="8"/>
      <c r="T17" s="8"/>
      <c r="U17" s="8"/>
      <c r="V17" s="8"/>
      <c r="W17" s="8">
        <v>1510489</v>
      </c>
      <c r="X17" s="8">
        <v>1496070</v>
      </c>
      <c r="Y17" s="8">
        <v>14419</v>
      </c>
      <c r="Z17" s="2">
        <v>0.96</v>
      </c>
      <c r="AA17" s="6">
        <v>1994768</v>
      </c>
    </row>
    <row r="18" spans="1:27" ht="13.5">
      <c r="A18" s="23" t="s">
        <v>43</v>
      </c>
      <c r="B18" s="29"/>
      <c r="C18" s="6">
        <v>145914026</v>
      </c>
      <c r="D18" s="6"/>
      <c r="E18" s="7">
        <v>118770000</v>
      </c>
      <c r="F18" s="8">
        <v>120314928</v>
      </c>
      <c r="G18" s="8">
        <v>39038000</v>
      </c>
      <c r="H18" s="8"/>
      <c r="I18" s="8"/>
      <c r="J18" s="8">
        <v>39038000</v>
      </c>
      <c r="K18" s="8">
        <v>3910013</v>
      </c>
      <c r="L18" s="8">
        <v>112196</v>
      </c>
      <c r="M18" s="8">
        <v>33523975</v>
      </c>
      <c r="N18" s="8">
        <v>37546184</v>
      </c>
      <c r="O18" s="8">
        <v>2504835</v>
      </c>
      <c r="P18" s="8">
        <v>610354</v>
      </c>
      <c r="Q18" s="8">
        <v>21187275</v>
      </c>
      <c r="R18" s="8">
        <v>24302464</v>
      </c>
      <c r="S18" s="8"/>
      <c r="T18" s="8"/>
      <c r="U18" s="8"/>
      <c r="V18" s="8"/>
      <c r="W18" s="8">
        <v>100886648</v>
      </c>
      <c r="X18" s="8">
        <v>90236106</v>
      </c>
      <c r="Y18" s="8">
        <v>10650542</v>
      </c>
      <c r="Z18" s="2">
        <v>11.8</v>
      </c>
      <c r="AA18" s="6">
        <v>120314928</v>
      </c>
    </row>
    <row r="19" spans="1:27" ht="13.5">
      <c r="A19" s="23" t="s">
        <v>44</v>
      </c>
      <c r="B19" s="29"/>
      <c r="C19" s="6">
        <v>9164983</v>
      </c>
      <c r="D19" s="6"/>
      <c r="E19" s="7">
        <v>9066857</v>
      </c>
      <c r="F19" s="26">
        <v>7076037</v>
      </c>
      <c r="G19" s="26">
        <v>328038</v>
      </c>
      <c r="H19" s="26">
        <v>383999</v>
      </c>
      <c r="I19" s="26">
        <v>749623</v>
      </c>
      <c r="J19" s="26">
        <v>1461660</v>
      </c>
      <c r="K19" s="26">
        <v>661628</v>
      </c>
      <c r="L19" s="26">
        <v>295404</v>
      </c>
      <c r="M19" s="26">
        <v>269606</v>
      </c>
      <c r="N19" s="26">
        <v>1226638</v>
      </c>
      <c r="O19" s="26">
        <v>365361</v>
      </c>
      <c r="P19" s="26">
        <v>475824</v>
      </c>
      <c r="Q19" s="26">
        <v>287075</v>
      </c>
      <c r="R19" s="26">
        <v>1128260</v>
      </c>
      <c r="S19" s="26"/>
      <c r="T19" s="26"/>
      <c r="U19" s="26"/>
      <c r="V19" s="26"/>
      <c r="W19" s="26">
        <v>3816558</v>
      </c>
      <c r="X19" s="26">
        <v>5306904</v>
      </c>
      <c r="Y19" s="26">
        <v>-1490346</v>
      </c>
      <c r="Z19" s="27">
        <v>-28.08</v>
      </c>
      <c r="AA19" s="28">
        <v>7076037</v>
      </c>
    </row>
    <row r="20" spans="1:27" ht="13.5">
      <c r="A20" s="23" t="s">
        <v>45</v>
      </c>
      <c r="B20" s="29"/>
      <c r="C20" s="6">
        <v>476070</v>
      </c>
      <c r="D20" s="6"/>
      <c r="E20" s="7">
        <v>825792</v>
      </c>
      <c r="F20" s="8">
        <v>825792</v>
      </c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>
        <v>619344</v>
      </c>
      <c r="Y20" s="8">
        <v>-619344</v>
      </c>
      <c r="Z20" s="2">
        <v>-100</v>
      </c>
      <c r="AA20" s="6">
        <v>825792</v>
      </c>
    </row>
    <row r="21" spans="1:27" ht="24.75" customHeight="1">
      <c r="A21" s="31" t="s">
        <v>46</v>
      </c>
      <c r="B21" s="32"/>
      <c r="C21" s="33">
        <f aca="true" t="shared" si="0" ref="C21:Y21">SUM(C5:C20)</f>
        <v>714102705</v>
      </c>
      <c r="D21" s="33">
        <f t="shared" si="0"/>
        <v>0</v>
      </c>
      <c r="E21" s="34">
        <f t="shared" si="0"/>
        <v>754363468</v>
      </c>
      <c r="F21" s="35">
        <f t="shared" si="0"/>
        <v>709094251</v>
      </c>
      <c r="G21" s="35">
        <f t="shared" si="0"/>
        <v>96925439</v>
      </c>
      <c r="H21" s="35">
        <f t="shared" si="0"/>
        <v>43759494</v>
      </c>
      <c r="I21" s="35">
        <f t="shared" si="0"/>
        <v>45587995</v>
      </c>
      <c r="J21" s="35">
        <f t="shared" si="0"/>
        <v>186272928</v>
      </c>
      <c r="K21" s="35">
        <f t="shared" si="0"/>
        <v>47844174</v>
      </c>
      <c r="L21" s="35">
        <f t="shared" si="0"/>
        <v>41123608</v>
      </c>
      <c r="M21" s="35">
        <f t="shared" si="0"/>
        <v>78507105</v>
      </c>
      <c r="N21" s="35">
        <f t="shared" si="0"/>
        <v>167474887</v>
      </c>
      <c r="O21" s="35">
        <f t="shared" si="0"/>
        <v>47492078</v>
      </c>
      <c r="P21" s="35">
        <f t="shared" si="0"/>
        <v>44746219</v>
      </c>
      <c r="Q21" s="35">
        <f t="shared" si="0"/>
        <v>61578204</v>
      </c>
      <c r="R21" s="35">
        <f t="shared" si="0"/>
        <v>153816501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507564316</v>
      </c>
      <c r="X21" s="35">
        <f t="shared" si="0"/>
        <v>531820206</v>
      </c>
      <c r="Y21" s="35">
        <f t="shared" si="0"/>
        <v>-24255890</v>
      </c>
      <c r="Z21" s="36">
        <f>+IF(X21&lt;&gt;0,+(Y21/X21)*100,0)</f>
        <v>-4.560919221636344</v>
      </c>
      <c r="AA21" s="33">
        <f>SUM(AA5:AA20)</f>
        <v>709094251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171580056</v>
      </c>
      <c r="D24" s="6"/>
      <c r="E24" s="7">
        <v>236195606</v>
      </c>
      <c r="F24" s="8">
        <v>237054301</v>
      </c>
      <c r="G24" s="8">
        <v>18376955</v>
      </c>
      <c r="H24" s="8">
        <v>18317545</v>
      </c>
      <c r="I24" s="8">
        <v>18974623</v>
      </c>
      <c r="J24" s="8">
        <v>55669123</v>
      </c>
      <c r="K24" s="8">
        <v>19275445</v>
      </c>
      <c r="L24" s="8">
        <v>19539731</v>
      </c>
      <c r="M24" s="8">
        <v>19824441</v>
      </c>
      <c r="N24" s="8">
        <v>58639617</v>
      </c>
      <c r="O24" s="8">
        <v>26524624</v>
      </c>
      <c r="P24" s="8">
        <v>21209144</v>
      </c>
      <c r="Q24" s="8">
        <v>20445626</v>
      </c>
      <c r="R24" s="8">
        <v>68179394</v>
      </c>
      <c r="S24" s="8"/>
      <c r="T24" s="8"/>
      <c r="U24" s="8"/>
      <c r="V24" s="8"/>
      <c r="W24" s="8">
        <v>182488134</v>
      </c>
      <c r="X24" s="8">
        <v>177810489</v>
      </c>
      <c r="Y24" s="8">
        <v>4677645</v>
      </c>
      <c r="Z24" s="2">
        <v>2.63</v>
      </c>
      <c r="AA24" s="6">
        <v>237054301</v>
      </c>
    </row>
    <row r="25" spans="1:27" ht="13.5">
      <c r="A25" s="25" t="s">
        <v>49</v>
      </c>
      <c r="B25" s="24"/>
      <c r="C25" s="6">
        <v>5839970</v>
      </c>
      <c r="D25" s="6"/>
      <c r="E25" s="7">
        <v>6970599</v>
      </c>
      <c r="F25" s="8">
        <v>6970599</v>
      </c>
      <c r="G25" s="8">
        <v>492575</v>
      </c>
      <c r="H25" s="8">
        <v>472114</v>
      </c>
      <c r="I25" s="8">
        <v>465969</v>
      </c>
      <c r="J25" s="8">
        <v>1430658</v>
      </c>
      <c r="K25" s="8">
        <v>442483</v>
      </c>
      <c r="L25" s="8">
        <v>438368</v>
      </c>
      <c r="M25" s="8">
        <v>439465</v>
      </c>
      <c r="N25" s="8">
        <v>1320316</v>
      </c>
      <c r="O25" s="8">
        <v>439465</v>
      </c>
      <c r="P25" s="8">
        <v>438831</v>
      </c>
      <c r="Q25" s="8">
        <v>431309</v>
      </c>
      <c r="R25" s="8">
        <v>1309605</v>
      </c>
      <c r="S25" s="8"/>
      <c r="T25" s="8"/>
      <c r="U25" s="8"/>
      <c r="V25" s="8"/>
      <c r="W25" s="8">
        <v>4060579</v>
      </c>
      <c r="X25" s="8">
        <v>5227866</v>
      </c>
      <c r="Y25" s="8">
        <v>-1167287</v>
      </c>
      <c r="Z25" s="2">
        <v>-22.33</v>
      </c>
      <c r="AA25" s="6">
        <v>6970599</v>
      </c>
    </row>
    <row r="26" spans="1:27" ht="13.5">
      <c r="A26" s="25" t="s">
        <v>50</v>
      </c>
      <c r="B26" s="24"/>
      <c r="C26" s="6">
        <v>167320953</v>
      </c>
      <c r="D26" s="6"/>
      <c r="E26" s="7">
        <v>107439011</v>
      </c>
      <c r="F26" s="8">
        <v>96695684</v>
      </c>
      <c r="G26" s="8">
        <v>8716636</v>
      </c>
      <c r="H26" s="8">
        <v>10266983</v>
      </c>
      <c r="I26" s="8">
        <v>10549361</v>
      </c>
      <c r="J26" s="8">
        <v>29532980</v>
      </c>
      <c r="K26" s="8">
        <v>10271408</v>
      </c>
      <c r="L26" s="8">
        <v>7375435</v>
      </c>
      <c r="M26" s="8">
        <v>11555857</v>
      </c>
      <c r="N26" s="8">
        <v>29202700</v>
      </c>
      <c r="O26" s="8">
        <v>7375435</v>
      </c>
      <c r="P26" s="8">
        <v>213217</v>
      </c>
      <c r="Q26" s="8">
        <v>-7989859</v>
      </c>
      <c r="R26" s="8">
        <v>-401207</v>
      </c>
      <c r="S26" s="8"/>
      <c r="T26" s="8"/>
      <c r="U26" s="8"/>
      <c r="V26" s="8"/>
      <c r="W26" s="8">
        <v>58334473</v>
      </c>
      <c r="X26" s="8">
        <v>72521712</v>
      </c>
      <c r="Y26" s="8">
        <v>-14187239</v>
      </c>
      <c r="Z26" s="2">
        <v>-19.56</v>
      </c>
      <c r="AA26" s="6">
        <v>96695684</v>
      </c>
    </row>
    <row r="27" spans="1:27" ht="13.5">
      <c r="A27" s="25" t="s">
        <v>51</v>
      </c>
      <c r="B27" s="24"/>
      <c r="C27" s="6">
        <v>53731306</v>
      </c>
      <c r="D27" s="6"/>
      <c r="E27" s="7">
        <v>32892875</v>
      </c>
      <c r="F27" s="8">
        <v>35367010</v>
      </c>
      <c r="G27" s="8">
        <v>27342</v>
      </c>
      <c r="H27" s="8">
        <v>-27342</v>
      </c>
      <c r="I27" s="8">
        <v>8290810</v>
      </c>
      <c r="J27" s="8">
        <v>8290810</v>
      </c>
      <c r="K27" s="8"/>
      <c r="L27" s="8">
        <v>5066031</v>
      </c>
      <c r="M27" s="8">
        <v>2706229</v>
      </c>
      <c r="N27" s="8">
        <v>7772260</v>
      </c>
      <c r="O27" s="8">
        <v>2706229</v>
      </c>
      <c r="P27" s="8">
        <v>2531599</v>
      </c>
      <c r="Q27" s="8">
        <v>2706229</v>
      </c>
      <c r="R27" s="8">
        <v>7944057</v>
      </c>
      <c r="S27" s="8"/>
      <c r="T27" s="8"/>
      <c r="U27" s="8"/>
      <c r="V27" s="8"/>
      <c r="W27" s="8">
        <v>24007127</v>
      </c>
      <c r="X27" s="8">
        <v>26524323</v>
      </c>
      <c r="Y27" s="8">
        <v>-2517196</v>
      </c>
      <c r="Z27" s="2">
        <v>-9.49</v>
      </c>
      <c r="AA27" s="6">
        <v>35367010</v>
      </c>
    </row>
    <row r="28" spans="1:27" ht="13.5">
      <c r="A28" s="25" t="s">
        <v>52</v>
      </c>
      <c r="B28" s="24"/>
      <c r="C28" s="6">
        <v>18417388</v>
      </c>
      <c r="D28" s="6"/>
      <c r="E28" s="7">
        <v>14797976</v>
      </c>
      <c r="F28" s="8">
        <v>15129839</v>
      </c>
      <c r="G28" s="8">
        <v>75842</v>
      </c>
      <c r="H28" s="8">
        <v>72801</v>
      </c>
      <c r="I28" s="8">
        <v>72101</v>
      </c>
      <c r="J28" s="8">
        <v>220744</v>
      </c>
      <c r="K28" s="8">
        <v>69091</v>
      </c>
      <c r="L28" s="8">
        <v>339404</v>
      </c>
      <c r="M28" s="8">
        <v>7114373</v>
      </c>
      <c r="N28" s="8">
        <v>7522868</v>
      </c>
      <c r="O28" s="8">
        <v>69183</v>
      </c>
      <c r="P28" s="8">
        <v>64031</v>
      </c>
      <c r="Q28" s="8">
        <v>67659</v>
      </c>
      <c r="R28" s="8">
        <v>200873</v>
      </c>
      <c r="S28" s="8"/>
      <c r="T28" s="8"/>
      <c r="U28" s="8"/>
      <c r="V28" s="8"/>
      <c r="W28" s="8">
        <v>7944485</v>
      </c>
      <c r="X28" s="8">
        <v>11347299</v>
      </c>
      <c r="Y28" s="8">
        <v>-3402814</v>
      </c>
      <c r="Z28" s="2">
        <v>-29.99</v>
      </c>
      <c r="AA28" s="6">
        <v>15129839</v>
      </c>
    </row>
    <row r="29" spans="1:27" ht="13.5">
      <c r="A29" s="25" t="s">
        <v>53</v>
      </c>
      <c r="B29" s="24"/>
      <c r="C29" s="6">
        <v>117655105</v>
      </c>
      <c r="D29" s="6"/>
      <c r="E29" s="7">
        <v>134085648</v>
      </c>
      <c r="F29" s="8">
        <v>134375648</v>
      </c>
      <c r="G29" s="8">
        <v>1603214</v>
      </c>
      <c r="H29" s="8">
        <v>15408101</v>
      </c>
      <c r="I29" s="8">
        <v>15016211</v>
      </c>
      <c r="J29" s="8">
        <v>32027526</v>
      </c>
      <c r="K29" s="8">
        <v>9297598</v>
      </c>
      <c r="L29" s="8">
        <v>9485429</v>
      </c>
      <c r="M29" s="8">
        <v>9176941</v>
      </c>
      <c r="N29" s="8">
        <v>27959968</v>
      </c>
      <c r="O29" s="8">
        <v>11800986</v>
      </c>
      <c r="P29" s="8">
        <v>10362704</v>
      </c>
      <c r="Q29" s="8">
        <v>8951141</v>
      </c>
      <c r="R29" s="8">
        <v>31114831</v>
      </c>
      <c r="S29" s="8"/>
      <c r="T29" s="8"/>
      <c r="U29" s="8"/>
      <c r="V29" s="8"/>
      <c r="W29" s="8">
        <v>91102325</v>
      </c>
      <c r="X29" s="8">
        <v>100781730</v>
      </c>
      <c r="Y29" s="8">
        <v>-9679405</v>
      </c>
      <c r="Z29" s="2">
        <v>-9.6</v>
      </c>
      <c r="AA29" s="6">
        <v>134375648</v>
      </c>
    </row>
    <row r="30" spans="1:27" ht="13.5">
      <c r="A30" s="25" t="s">
        <v>54</v>
      </c>
      <c r="B30" s="24"/>
      <c r="C30" s="6">
        <v>9309046</v>
      </c>
      <c r="D30" s="6"/>
      <c r="E30" s="7">
        <v>7371566</v>
      </c>
      <c r="F30" s="8">
        <v>10068958</v>
      </c>
      <c r="G30" s="8">
        <v>187830</v>
      </c>
      <c r="H30" s="8">
        <v>631499</v>
      </c>
      <c r="I30" s="8">
        <v>548935</v>
      </c>
      <c r="J30" s="8">
        <v>1368264</v>
      </c>
      <c r="K30" s="8">
        <v>866463</v>
      </c>
      <c r="L30" s="8">
        <v>440362</v>
      </c>
      <c r="M30" s="8">
        <v>565834</v>
      </c>
      <c r="N30" s="8">
        <v>1872659</v>
      </c>
      <c r="O30" s="8">
        <v>904424</v>
      </c>
      <c r="P30" s="8">
        <v>328442</v>
      </c>
      <c r="Q30" s="8">
        <v>1199969</v>
      </c>
      <c r="R30" s="8">
        <v>2432835</v>
      </c>
      <c r="S30" s="8"/>
      <c r="T30" s="8"/>
      <c r="U30" s="8"/>
      <c r="V30" s="8"/>
      <c r="W30" s="8">
        <v>5673758</v>
      </c>
      <c r="X30" s="8">
        <v>7551459</v>
      </c>
      <c r="Y30" s="8">
        <v>-1877701</v>
      </c>
      <c r="Z30" s="2">
        <v>-24.87</v>
      </c>
      <c r="AA30" s="6">
        <v>10068958</v>
      </c>
    </row>
    <row r="31" spans="1:27" ht="13.5">
      <c r="A31" s="25" t="s">
        <v>55</v>
      </c>
      <c r="B31" s="24"/>
      <c r="C31" s="6">
        <v>140906361</v>
      </c>
      <c r="D31" s="6"/>
      <c r="E31" s="7">
        <v>112595239</v>
      </c>
      <c r="F31" s="8">
        <v>105206533</v>
      </c>
      <c r="G31" s="8">
        <v>3639421</v>
      </c>
      <c r="H31" s="8">
        <v>4847810</v>
      </c>
      <c r="I31" s="8">
        <v>4785220</v>
      </c>
      <c r="J31" s="8">
        <v>13272451</v>
      </c>
      <c r="K31" s="8">
        <v>6685583</v>
      </c>
      <c r="L31" s="8">
        <v>6912530</v>
      </c>
      <c r="M31" s="8">
        <v>6091386</v>
      </c>
      <c r="N31" s="8">
        <v>19689499</v>
      </c>
      <c r="O31" s="8">
        <v>5593004</v>
      </c>
      <c r="P31" s="8">
        <v>5239399</v>
      </c>
      <c r="Q31" s="8">
        <v>5908605</v>
      </c>
      <c r="R31" s="8">
        <v>16741008</v>
      </c>
      <c r="S31" s="8"/>
      <c r="T31" s="8"/>
      <c r="U31" s="8"/>
      <c r="V31" s="8"/>
      <c r="W31" s="8">
        <v>49702958</v>
      </c>
      <c r="X31" s="8">
        <v>78904413</v>
      </c>
      <c r="Y31" s="8">
        <v>-29201455</v>
      </c>
      <c r="Z31" s="2">
        <v>-37.01</v>
      </c>
      <c r="AA31" s="6">
        <v>105206533</v>
      </c>
    </row>
    <row r="32" spans="1:27" ht="13.5">
      <c r="A32" s="25" t="s">
        <v>43</v>
      </c>
      <c r="B32" s="24"/>
      <c r="C32" s="6">
        <v>6644730</v>
      </c>
      <c r="D32" s="6"/>
      <c r="E32" s="7">
        <v>6750000</v>
      </c>
      <c r="F32" s="8">
        <v>5515000</v>
      </c>
      <c r="G32" s="8"/>
      <c r="H32" s="8">
        <v>826350</v>
      </c>
      <c r="I32" s="8">
        <v>154875</v>
      </c>
      <c r="J32" s="8">
        <v>981225</v>
      </c>
      <c r="K32" s="8">
        <v>588600</v>
      </c>
      <c r="L32" s="8">
        <v>12780</v>
      </c>
      <c r="M32" s="8">
        <v>125950</v>
      </c>
      <c r="N32" s="8">
        <v>727330</v>
      </c>
      <c r="O32" s="8">
        <v>1000</v>
      </c>
      <c r="P32" s="8">
        <v>165000</v>
      </c>
      <c r="Q32" s="8">
        <v>2059000</v>
      </c>
      <c r="R32" s="8">
        <v>2225000</v>
      </c>
      <c r="S32" s="8"/>
      <c r="T32" s="8"/>
      <c r="U32" s="8"/>
      <c r="V32" s="8"/>
      <c r="W32" s="8">
        <v>3933555</v>
      </c>
      <c r="X32" s="8">
        <v>4136247</v>
      </c>
      <c r="Y32" s="8">
        <v>-202692</v>
      </c>
      <c r="Z32" s="2">
        <v>-4.9</v>
      </c>
      <c r="AA32" s="6">
        <v>5515000</v>
      </c>
    </row>
    <row r="33" spans="1:27" ht="13.5">
      <c r="A33" s="25" t="s">
        <v>56</v>
      </c>
      <c r="B33" s="24"/>
      <c r="C33" s="6">
        <v>61408098</v>
      </c>
      <c r="D33" s="6"/>
      <c r="E33" s="7">
        <v>57018604</v>
      </c>
      <c r="F33" s="8">
        <v>55720370</v>
      </c>
      <c r="G33" s="8">
        <v>3431366</v>
      </c>
      <c r="H33" s="8">
        <v>3858688</v>
      </c>
      <c r="I33" s="8">
        <v>1569579</v>
      </c>
      <c r="J33" s="8">
        <v>8859633</v>
      </c>
      <c r="K33" s="8">
        <v>5596124</v>
      </c>
      <c r="L33" s="8">
        <v>2409641</v>
      </c>
      <c r="M33" s="8">
        <v>2163171</v>
      </c>
      <c r="N33" s="8">
        <v>10168936</v>
      </c>
      <c r="O33" s="8">
        <v>2215116</v>
      </c>
      <c r="P33" s="8">
        <v>3439184</v>
      </c>
      <c r="Q33" s="8">
        <v>5208688</v>
      </c>
      <c r="R33" s="8">
        <v>10862988</v>
      </c>
      <c r="S33" s="8"/>
      <c r="T33" s="8"/>
      <c r="U33" s="8"/>
      <c r="V33" s="8"/>
      <c r="W33" s="8">
        <v>29891557</v>
      </c>
      <c r="X33" s="8">
        <v>41772303</v>
      </c>
      <c r="Y33" s="8">
        <v>-11880746</v>
      </c>
      <c r="Z33" s="2">
        <v>-28.44</v>
      </c>
      <c r="AA33" s="6">
        <v>55720370</v>
      </c>
    </row>
    <row r="34" spans="1:27" ht="13.5">
      <c r="A34" s="23" t="s">
        <v>57</v>
      </c>
      <c r="B34" s="29"/>
      <c r="C34" s="6">
        <v>47764374</v>
      </c>
      <c r="D34" s="6"/>
      <c r="E34" s="7"/>
      <c r="F34" s="8"/>
      <c r="G34" s="8"/>
      <c r="H34" s="8">
        <v>182858</v>
      </c>
      <c r="I34" s="8"/>
      <c r="J34" s="8">
        <v>182858</v>
      </c>
      <c r="K34" s="8"/>
      <c r="L34" s="8"/>
      <c r="M34" s="8"/>
      <c r="N34" s="8"/>
      <c r="O34" s="8">
        <v>15128</v>
      </c>
      <c r="P34" s="8">
        <v>-197977</v>
      </c>
      <c r="Q34" s="8"/>
      <c r="R34" s="8">
        <v>-182849</v>
      </c>
      <c r="S34" s="8"/>
      <c r="T34" s="8"/>
      <c r="U34" s="8"/>
      <c r="V34" s="8"/>
      <c r="W34" s="8">
        <v>9</v>
      </c>
      <c r="X34" s="8"/>
      <c r="Y34" s="8">
        <v>9</v>
      </c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800577387</v>
      </c>
      <c r="D35" s="33">
        <f>SUM(D24:D34)</f>
        <v>0</v>
      </c>
      <c r="E35" s="34">
        <f t="shared" si="1"/>
        <v>716117124</v>
      </c>
      <c r="F35" s="35">
        <f t="shared" si="1"/>
        <v>702103942</v>
      </c>
      <c r="G35" s="35">
        <f t="shared" si="1"/>
        <v>36551181</v>
      </c>
      <c r="H35" s="35">
        <f t="shared" si="1"/>
        <v>54857407</v>
      </c>
      <c r="I35" s="35">
        <f t="shared" si="1"/>
        <v>60427684</v>
      </c>
      <c r="J35" s="35">
        <f t="shared" si="1"/>
        <v>151836272</v>
      </c>
      <c r="K35" s="35">
        <f t="shared" si="1"/>
        <v>53092795</v>
      </c>
      <c r="L35" s="35">
        <f t="shared" si="1"/>
        <v>52019711</v>
      </c>
      <c r="M35" s="35">
        <f t="shared" si="1"/>
        <v>59763647</v>
      </c>
      <c r="N35" s="35">
        <f t="shared" si="1"/>
        <v>164876153</v>
      </c>
      <c r="O35" s="35">
        <f t="shared" si="1"/>
        <v>57644594</v>
      </c>
      <c r="P35" s="35">
        <f t="shared" si="1"/>
        <v>43793574</v>
      </c>
      <c r="Q35" s="35">
        <f t="shared" si="1"/>
        <v>38988367</v>
      </c>
      <c r="R35" s="35">
        <f t="shared" si="1"/>
        <v>140426535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457138960</v>
      </c>
      <c r="X35" s="35">
        <f t="shared" si="1"/>
        <v>526577841</v>
      </c>
      <c r="Y35" s="35">
        <f t="shared" si="1"/>
        <v>-69438881</v>
      </c>
      <c r="Z35" s="36">
        <f>+IF(X35&lt;&gt;0,+(Y35/X35)*100,0)</f>
        <v>-13.186821699168311</v>
      </c>
      <c r="AA35" s="33">
        <f>SUM(AA24:AA34)</f>
        <v>702103942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-86474682</v>
      </c>
      <c r="D37" s="46">
        <f>+D21-D35</f>
        <v>0</v>
      </c>
      <c r="E37" s="47">
        <f t="shared" si="2"/>
        <v>38246344</v>
      </c>
      <c r="F37" s="48">
        <f t="shared" si="2"/>
        <v>6990309</v>
      </c>
      <c r="G37" s="48">
        <f t="shared" si="2"/>
        <v>60374258</v>
      </c>
      <c r="H37" s="48">
        <f t="shared" si="2"/>
        <v>-11097913</v>
      </c>
      <c r="I37" s="48">
        <f t="shared" si="2"/>
        <v>-14839689</v>
      </c>
      <c r="J37" s="48">
        <f t="shared" si="2"/>
        <v>34436656</v>
      </c>
      <c r="K37" s="48">
        <f t="shared" si="2"/>
        <v>-5248621</v>
      </c>
      <c r="L37" s="48">
        <f t="shared" si="2"/>
        <v>-10896103</v>
      </c>
      <c r="M37" s="48">
        <f t="shared" si="2"/>
        <v>18743458</v>
      </c>
      <c r="N37" s="48">
        <f t="shared" si="2"/>
        <v>2598734</v>
      </c>
      <c r="O37" s="48">
        <f t="shared" si="2"/>
        <v>-10152516</v>
      </c>
      <c r="P37" s="48">
        <f t="shared" si="2"/>
        <v>952645</v>
      </c>
      <c r="Q37" s="48">
        <f t="shared" si="2"/>
        <v>22589837</v>
      </c>
      <c r="R37" s="48">
        <f t="shared" si="2"/>
        <v>13389966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50425356</v>
      </c>
      <c r="X37" s="48">
        <f>IF(F21=F35,0,X21-X35)</f>
        <v>5242365</v>
      </c>
      <c r="Y37" s="48">
        <f t="shared" si="2"/>
        <v>45182991</v>
      </c>
      <c r="Z37" s="49">
        <f>+IF(X37&lt;&gt;0,+(Y37/X37)*100,0)</f>
        <v>861.8818224217504</v>
      </c>
      <c r="AA37" s="46">
        <f>+AA21-AA35</f>
        <v>6990309</v>
      </c>
    </row>
    <row r="38" spans="1:27" ht="22.5" customHeight="1">
      <c r="A38" s="50" t="s">
        <v>60</v>
      </c>
      <c r="B38" s="29"/>
      <c r="C38" s="6">
        <v>85454240</v>
      </c>
      <c r="D38" s="6"/>
      <c r="E38" s="7">
        <v>35601000</v>
      </c>
      <c r="F38" s="8">
        <v>37201000</v>
      </c>
      <c r="G38" s="8"/>
      <c r="H38" s="8"/>
      <c r="I38" s="8"/>
      <c r="J38" s="8"/>
      <c r="K38" s="8">
        <v>6396642</v>
      </c>
      <c r="L38" s="8">
        <v>8006489</v>
      </c>
      <c r="M38" s="8">
        <v>1422096</v>
      </c>
      <c r="N38" s="8">
        <v>15825227</v>
      </c>
      <c r="O38" s="8">
        <v>474589</v>
      </c>
      <c r="P38" s="8">
        <v>-8591</v>
      </c>
      <c r="Q38" s="8">
        <v>1967859</v>
      </c>
      <c r="R38" s="8">
        <v>2433857</v>
      </c>
      <c r="S38" s="8"/>
      <c r="T38" s="8"/>
      <c r="U38" s="8"/>
      <c r="V38" s="8"/>
      <c r="W38" s="8">
        <v>18259084</v>
      </c>
      <c r="X38" s="8">
        <v>27900738</v>
      </c>
      <c r="Y38" s="8">
        <v>-9641654</v>
      </c>
      <c r="Z38" s="2">
        <v>-34.56</v>
      </c>
      <c r="AA38" s="6">
        <v>37201000</v>
      </c>
    </row>
    <row r="39" spans="1:27" ht="57" customHeight="1">
      <c r="A39" s="50" t="s">
        <v>61</v>
      </c>
      <c r="B39" s="29"/>
      <c r="C39" s="28"/>
      <c r="D39" s="28"/>
      <c r="E39" s="7"/>
      <c r="F39" s="26">
        <v>232895</v>
      </c>
      <c r="G39" s="26">
        <v>49680</v>
      </c>
      <c r="H39" s="26"/>
      <c r="I39" s="26"/>
      <c r="J39" s="26">
        <v>49680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>
        <v>49680</v>
      </c>
      <c r="X39" s="26">
        <v>174663</v>
      </c>
      <c r="Y39" s="26">
        <v>-124983</v>
      </c>
      <c r="Z39" s="27">
        <v>-71.56</v>
      </c>
      <c r="AA39" s="28">
        <v>232895</v>
      </c>
    </row>
    <row r="40" spans="1:27" ht="13.5">
      <c r="A40" s="23" t="s">
        <v>62</v>
      </c>
      <c r="B40" s="29"/>
      <c r="C40" s="51">
        <v>26546274</v>
      </c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25525832</v>
      </c>
      <c r="D41" s="56">
        <f>SUM(D37:D40)</f>
        <v>0</v>
      </c>
      <c r="E41" s="57">
        <f t="shared" si="3"/>
        <v>73847344</v>
      </c>
      <c r="F41" s="58">
        <f t="shared" si="3"/>
        <v>44424204</v>
      </c>
      <c r="G41" s="58">
        <f t="shared" si="3"/>
        <v>60423938</v>
      </c>
      <c r="H41" s="58">
        <f t="shared" si="3"/>
        <v>-11097913</v>
      </c>
      <c r="I41" s="58">
        <f t="shared" si="3"/>
        <v>-14839689</v>
      </c>
      <c r="J41" s="58">
        <f t="shared" si="3"/>
        <v>34486336</v>
      </c>
      <c r="K41" s="58">
        <f t="shared" si="3"/>
        <v>1148021</v>
      </c>
      <c r="L41" s="58">
        <f t="shared" si="3"/>
        <v>-2889614</v>
      </c>
      <c r="M41" s="58">
        <f t="shared" si="3"/>
        <v>20165554</v>
      </c>
      <c r="N41" s="58">
        <f t="shared" si="3"/>
        <v>18423961</v>
      </c>
      <c r="O41" s="58">
        <f t="shared" si="3"/>
        <v>-9677927</v>
      </c>
      <c r="P41" s="58">
        <f t="shared" si="3"/>
        <v>944054</v>
      </c>
      <c r="Q41" s="58">
        <f t="shared" si="3"/>
        <v>24557696</v>
      </c>
      <c r="R41" s="58">
        <f t="shared" si="3"/>
        <v>15823823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68734120</v>
      </c>
      <c r="X41" s="58">
        <f t="shared" si="3"/>
        <v>33317766</v>
      </c>
      <c r="Y41" s="58">
        <f t="shared" si="3"/>
        <v>35416354</v>
      </c>
      <c r="Z41" s="59">
        <f>+IF(X41&lt;&gt;0,+(Y41/X41)*100,0)</f>
        <v>106.29870562149935</v>
      </c>
      <c r="AA41" s="56">
        <f>SUM(AA37:AA40)</f>
        <v>44424204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25525832</v>
      </c>
      <c r="D43" s="64">
        <f>+D41-D42</f>
        <v>0</v>
      </c>
      <c r="E43" s="65">
        <f t="shared" si="4"/>
        <v>73847344</v>
      </c>
      <c r="F43" s="66">
        <f t="shared" si="4"/>
        <v>44424204</v>
      </c>
      <c r="G43" s="66">
        <f t="shared" si="4"/>
        <v>60423938</v>
      </c>
      <c r="H43" s="66">
        <f t="shared" si="4"/>
        <v>-11097913</v>
      </c>
      <c r="I43" s="66">
        <f t="shared" si="4"/>
        <v>-14839689</v>
      </c>
      <c r="J43" s="66">
        <f t="shared" si="4"/>
        <v>34486336</v>
      </c>
      <c r="K43" s="66">
        <f t="shared" si="4"/>
        <v>1148021</v>
      </c>
      <c r="L43" s="66">
        <f t="shared" si="4"/>
        <v>-2889614</v>
      </c>
      <c r="M43" s="66">
        <f t="shared" si="4"/>
        <v>20165554</v>
      </c>
      <c r="N43" s="66">
        <f t="shared" si="4"/>
        <v>18423961</v>
      </c>
      <c r="O43" s="66">
        <f t="shared" si="4"/>
        <v>-9677927</v>
      </c>
      <c r="P43" s="66">
        <f t="shared" si="4"/>
        <v>944054</v>
      </c>
      <c r="Q43" s="66">
        <f t="shared" si="4"/>
        <v>24557696</v>
      </c>
      <c r="R43" s="66">
        <f t="shared" si="4"/>
        <v>15823823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68734120</v>
      </c>
      <c r="X43" s="66">
        <f t="shared" si="4"/>
        <v>33317766</v>
      </c>
      <c r="Y43" s="66">
        <f t="shared" si="4"/>
        <v>35416354</v>
      </c>
      <c r="Z43" s="67">
        <f>+IF(X43&lt;&gt;0,+(Y43/X43)*100,0)</f>
        <v>106.29870562149935</v>
      </c>
      <c r="AA43" s="64">
        <f>+AA41-AA42</f>
        <v>44424204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25525832</v>
      </c>
      <c r="D45" s="56">
        <f>SUM(D43:D44)</f>
        <v>0</v>
      </c>
      <c r="E45" s="57">
        <f t="shared" si="5"/>
        <v>73847344</v>
      </c>
      <c r="F45" s="58">
        <f t="shared" si="5"/>
        <v>44424204</v>
      </c>
      <c r="G45" s="58">
        <f t="shared" si="5"/>
        <v>60423938</v>
      </c>
      <c r="H45" s="58">
        <f t="shared" si="5"/>
        <v>-11097913</v>
      </c>
      <c r="I45" s="58">
        <f t="shared" si="5"/>
        <v>-14839689</v>
      </c>
      <c r="J45" s="58">
        <f t="shared" si="5"/>
        <v>34486336</v>
      </c>
      <c r="K45" s="58">
        <f t="shared" si="5"/>
        <v>1148021</v>
      </c>
      <c r="L45" s="58">
        <f t="shared" si="5"/>
        <v>-2889614</v>
      </c>
      <c r="M45" s="58">
        <f t="shared" si="5"/>
        <v>20165554</v>
      </c>
      <c r="N45" s="58">
        <f t="shared" si="5"/>
        <v>18423961</v>
      </c>
      <c r="O45" s="58">
        <f t="shared" si="5"/>
        <v>-9677927</v>
      </c>
      <c r="P45" s="58">
        <f t="shared" si="5"/>
        <v>944054</v>
      </c>
      <c r="Q45" s="58">
        <f t="shared" si="5"/>
        <v>24557696</v>
      </c>
      <c r="R45" s="58">
        <f t="shared" si="5"/>
        <v>15823823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68734120</v>
      </c>
      <c r="X45" s="58">
        <f t="shared" si="5"/>
        <v>33317766</v>
      </c>
      <c r="Y45" s="58">
        <f t="shared" si="5"/>
        <v>35416354</v>
      </c>
      <c r="Z45" s="59">
        <f>+IF(X45&lt;&gt;0,+(Y45/X45)*100,0)</f>
        <v>106.29870562149935</v>
      </c>
      <c r="AA45" s="56">
        <f>SUM(AA43:AA44)</f>
        <v>44424204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25525832</v>
      </c>
      <c r="D47" s="71">
        <f>SUM(D45:D46)</f>
        <v>0</v>
      </c>
      <c r="E47" s="72">
        <f t="shared" si="6"/>
        <v>73847344</v>
      </c>
      <c r="F47" s="73">
        <f t="shared" si="6"/>
        <v>44424204</v>
      </c>
      <c r="G47" s="73">
        <f t="shared" si="6"/>
        <v>60423938</v>
      </c>
      <c r="H47" s="74">
        <f t="shared" si="6"/>
        <v>-11097913</v>
      </c>
      <c r="I47" s="74">
        <f t="shared" si="6"/>
        <v>-14839689</v>
      </c>
      <c r="J47" s="74">
        <f t="shared" si="6"/>
        <v>34486336</v>
      </c>
      <c r="K47" s="74">
        <f t="shared" si="6"/>
        <v>1148021</v>
      </c>
      <c r="L47" s="74">
        <f t="shared" si="6"/>
        <v>-2889614</v>
      </c>
      <c r="M47" s="73">
        <f t="shared" si="6"/>
        <v>20165554</v>
      </c>
      <c r="N47" s="73">
        <f t="shared" si="6"/>
        <v>18423961</v>
      </c>
      <c r="O47" s="74">
        <f t="shared" si="6"/>
        <v>-9677927</v>
      </c>
      <c r="P47" s="74">
        <f t="shared" si="6"/>
        <v>944054</v>
      </c>
      <c r="Q47" s="74">
        <f t="shared" si="6"/>
        <v>24557696</v>
      </c>
      <c r="R47" s="74">
        <f t="shared" si="6"/>
        <v>15823823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68734120</v>
      </c>
      <c r="X47" s="74">
        <f t="shared" si="6"/>
        <v>33317766</v>
      </c>
      <c r="Y47" s="74">
        <f t="shared" si="6"/>
        <v>35416354</v>
      </c>
      <c r="Z47" s="75">
        <f>+IF(X47&lt;&gt;0,+(Y47/X47)*100,0)</f>
        <v>106.29870562149935</v>
      </c>
      <c r="AA47" s="76">
        <f>SUM(AA45:AA46)</f>
        <v>44424204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93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100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215548592</v>
      </c>
      <c r="D5" s="6"/>
      <c r="E5" s="7">
        <v>228833000</v>
      </c>
      <c r="F5" s="8">
        <v>229279200</v>
      </c>
      <c r="G5" s="8">
        <v>211311191</v>
      </c>
      <c r="H5" s="8">
        <v>-166050</v>
      </c>
      <c r="I5" s="8">
        <v>-412750</v>
      </c>
      <c r="J5" s="8">
        <v>210732391</v>
      </c>
      <c r="K5" s="8">
        <v>-331636</v>
      </c>
      <c r="L5" s="8">
        <v>9855</v>
      </c>
      <c r="M5" s="8">
        <v>497772</v>
      </c>
      <c r="N5" s="8">
        <v>175991</v>
      </c>
      <c r="O5" s="8">
        <v>96394</v>
      </c>
      <c r="P5" s="8">
        <v>-204440</v>
      </c>
      <c r="Q5" s="8">
        <v>408001</v>
      </c>
      <c r="R5" s="8">
        <v>299955</v>
      </c>
      <c r="S5" s="8"/>
      <c r="T5" s="8"/>
      <c r="U5" s="8"/>
      <c r="V5" s="8"/>
      <c r="W5" s="8">
        <v>211208337</v>
      </c>
      <c r="X5" s="8">
        <v>228084942</v>
      </c>
      <c r="Y5" s="8">
        <v>-16876605</v>
      </c>
      <c r="Z5" s="2">
        <v>-7.4</v>
      </c>
      <c r="AA5" s="6">
        <v>229279200</v>
      </c>
    </row>
    <row r="6" spans="1:27" ht="13.5">
      <c r="A6" s="23" t="s">
        <v>32</v>
      </c>
      <c r="B6" s="24"/>
      <c r="C6" s="6">
        <v>244935352</v>
      </c>
      <c r="D6" s="6"/>
      <c r="E6" s="7">
        <v>284202643</v>
      </c>
      <c r="F6" s="8">
        <v>270773000</v>
      </c>
      <c r="G6" s="8">
        <v>30087336</v>
      </c>
      <c r="H6" s="8">
        <v>24234723</v>
      </c>
      <c r="I6" s="8">
        <v>22119211</v>
      </c>
      <c r="J6" s="8">
        <v>76441270</v>
      </c>
      <c r="K6" s="8">
        <v>19328961</v>
      </c>
      <c r="L6" s="8">
        <v>21200579</v>
      </c>
      <c r="M6" s="8">
        <v>12283895</v>
      </c>
      <c r="N6" s="8">
        <v>52813435</v>
      </c>
      <c r="O6" s="8">
        <v>33700559</v>
      </c>
      <c r="P6" s="8">
        <v>20437991</v>
      </c>
      <c r="Q6" s="8">
        <v>23234227</v>
      </c>
      <c r="R6" s="8">
        <v>77372777</v>
      </c>
      <c r="S6" s="8"/>
      <c r="T6" s="8"/>
      <c r="U6" s="8"/>
      <c r="V6" s="8"/>
      <c r="W6" s="8">
        <v>206627482</v>
      </c>
      <c r="X6" s="8">
        <v>208339661</v>
      </c>
      <c r="Y6" s="8">
        <v>-1712179</v>
      </c>
      <c r="Z6" s="2">
        <v>-0.82</v>
      </c>
      <c r="AA6" s="6">
        <v>270773000</v>
      </c>
    </row>
    <row r="7" spans="1:27" ht="13.5">
      <c r="A7" s="25" t="s">
        <v>33</v>
      </c>
      <c r="B7" s="24"/>
      <c r="C7" s="6">
        <v>67970190</v>
      </c>
      <c r="D7" s="6"/>
      <c r="E7" s="7">
        <v>86660200</v>
      </c>
      <c r="F7" s="8">
        <v>73338000</v>
      </c>
      <c r="G7" s="8">
        <v>20982191</v>
      </c>
      <c r="H7" s="8">
        <v>5924248</v>
      </c>
      <c r="I7" s="8">
        <v>4921764</v>
      </c>
      <c r="J7" s="8">
        <v>31828203</v>
      </c>
      <c r="K7" s="8">
        <v>1797623</v>
      </c>
      <c r="L7" s="8">
        <v>3540247</v>
      </c>
      <c r="M7" s="8">
        <v>3568200</v>
      </c>
      <c r="N7" s="8">
        <v>8906070</v>
      </c>
      <c r="O7" s="8">
        <v>4623983</v>
      </c>
      <c r="P7" s="8">
        <v>3612600</v>
      </c>
      <c r="Q7" s="8">
        <v>3906579</v>
      </c>
      <c r="R7" s="8">
        <v>12143162</v>
      </c>
      <c r="S7" s="8"/>
      <c r="T7" s="8"/>
      <c r="U7" s="8"/>
      <c r="V7" s="8"/>
      <c r="W7" s="8">
        <v>52877435</v>
      </c>
      <c r="X7" s="8">
        <v>61113020</v>
      </c>
      <c r="Y7" s="8">
        <v>-8235585</v>
      </c>
      <c r="Z7" s="2">
        <v>-13.48</v>
      </c>
      <c r="AA7" s="6">
        <v>73338000</v>
      </c>
    </row>
    <row r="8" spans="1:27" ht="13.5">
      <c r="A8" s="25" t="s">
        <v>34</v>
      </c>
      <c r="B8" s="24"/>
      <c r="C8" s="6">
        <v>29896552</v>
      </c>
      <c r="D8" s="6"/>
      <c r="E8" s="7">
        <v>35900550</v>
      </c>
      <c r="F8" s="8">
        <v>35884150</v>
      </c>
      <c r="G8" s="8">
        <v>25679256</v>
      </c>
      <c r="H8" s="8">
        <v>1196476</v>
      </c>
      <c r="I8" s="8">
        <v>-26239</v>
      </c>
      <c r="J8" s="8">
        <v>26849493</v>
      </c>
      <c r="K8" s="8">
        <v>-57999</v>
      </c>
      <c r="L8" s="8">
        <v>-143465</v>
      </c>
      <c r="M8" s="8">
        <v>-6276</v>
      </c>
      <c r="N8" s="8">
        <v>-207740</v>
      </c>
      <c r="O8" s="8">
        <v>49465</v>
      </c>
      <c r="P8" s="8">
        <v>94913</v>
      </c>
      <c r="Q8" s="8">
        <v>92619</v>
      </c>
      <c r="R8" s="8">
        <v>236997</v>
      </c>
      <c r="S8" s="8"/>
      <c r="T8" s="8"/>
      <c r="U8" s="8"/>
      <c r="V8" s="8"/>
      <c r="W8" s="8">
        <v>26878750</v>
      </c>
      <c r="X8" s="8">
        <v>31141498</v>
      </c>
      <c r="Y8" s="8">
        <v>-4262748</v>
      </c>
      <c r="Z8" s="2">
        <v>-13.69</v>
      </c>
      <c r="AA8" s="6">
        <v>35884150</v>
      </c>
    </row>
    <row r="9" spans="1:27" ht="13.5">
      <c r="A9" s="25" t="s">
        <v>35</v>
      </c>
      <c r="B9" s="24"/>
      <c r="C9" s="6">
        <v>21962163</v>
      </c>
      <c r="D9" s="6"/>
      <c r="E9" s="7">
        <v>31848700</v>
      </c>
      <c r="F9" s="8">
        <v>31845900</v>
      </c>
      <c r="G9" s="8">
        <v>22896600</v>
      </c>
      <c r="H9" s="8">
        <v>24993</v>
      </c>
      <c r="I9" s="8">
        <v>-7175</v>
      </c>
      <c r="J9" s="8">
        <v>22914418</v>
      </c>
      <c r="K9" s="8">
        <v>-46875</v>
      </c>
      <c r="L9" s="8">
        <v>-111183</v>
      </c>
      <c r="M9" s="8">
        <v>-14141</v>
      </c>
      <c r="N9" s="8">
        <v>-172199</v>
      </c>
      <c r="O9" s="8">
        <v>-25405</v>
      </c>
      <c r="P9" s="8">
        <v>16573</v>
      </c>
      <c r="Q9" s="8">
        <v>353906</v>
      </c>
      <c r="R9" s="8">
        <v>345074</v>
      </c>
      <c r="S9" s="8"/>
      <c r="T9" s="8"/>
      <c r="U9" s="8"/>
      <c r="V9" s="8"/>
      <c r="W9" s="8">
        <v>23087293</v>
      </c>
      <c r="X9" s="8">
        <v>22024234</v>
      </c>
      <c r="Y9" s="8">
        <v>1063059</v>
      </c>
      <c r="Z9" s="2">
        <v>4.83</v>
      </c>
      <c r="AA9" s="6">
        <v>31845900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5600926</v>
      </c>
      <c r="D11" s="6"/>
      <c r="E11" s="7">
        <v>5441400</v>
      </c>
      <c r="F11" s="8">
        <v>5455600</v>
      </c>
      <c r="G11" s="8">
        <v>411180</v>
      </c>
      <c r="H11" s="8">
        <v>383507</v>
      </c>
      <c r="I11" s="8">
        <v>469488</v>
      </c>
      <c r="J11" s="8">
        <v>1264175</v>
      </c>
      <c r="K11" s="8">
        <v>432105</v>
      </c>
      <c r="L11" s="8">
        <v>615046</v>
      </c>
      <c r="M11" s="8">
        <v>483324</v>
      </c>
      <c r="N11" s="8">
        <v>1530475</v>
      </c>
      <c r="O11" s="8">
        <v>576105</v>
      </c>
      <c r="P11" s="8">
        <v>386491</v>
      </c>
      <c r="Q11" s="8">
        <v>394498</v>
      </c>
      <c r="R11" s="8">
        <v>1357094</v>
      </c>
      <c r="S11" s="8"/>
      <c r="T11" s="8"/>
      <c r="U11" s="8"/>
      <c r="V11" s="8"/>
      <c r="W11" s="8">
        <v>4151744</v>
      </c>
      <c r="X11" s="8">
        <v>3940172</v>
      </c>
      <c r="Y11" s="8">
        <v>211572</v>
      </c>
      <c r="Z11" s="2">
        <v>5.37</v>
      </c>
      <c r="AA11" s="6">
        <v>5455600</v>
      </c>
    </row>
    <row r="12" spans="1:27" ht="13.5">
      <c r="A12" s="25" t="s">
        <v>37</v>
      </c>
      <c r="B12" s="29"/>
      <c r="C12" s="6">
        <v>9443215</v>
      </c>
      <c r="D12" s="6"/>
      <c r="E12" s="7">
        <v>9000000</v>
      </c>
      <c r="F12" s="8">
        <v>9000000</v>
      </c>
      <c r="G12" s="8">
        <v>516831</v>
      </c>
      <c r="H12" s="8">
        <v>710924</v>
      </c>
      <c r="I12" s="8">
        <v>551438</v>
      </c>
      <c r="J12" s="8">
        <v>1779193</v>
      </c>
      <c r="K12" s="8">
        <v>571231</v>
      </c>
      <c r="L12" s="8">
        <v>481814</v>
      </c>
      <c r="M12" s="8">
        <v>407461</v>
      </c>
      <c r="N12" s="8">
        <v>1460506</v>
      </c>
      <c r="O12" s="8">
        <v>273683</v>
      </c>
      <c r="P12" s="8">
        <v>210405</v>
      </c>
      <c r="Q12" s="8">
        <v>221537</v>
      </c>
      <c r="R12" s="8">
        <v>705625</v>
      </c>
      <c r="S12" s="8"/>
      <c r="T12" s="8"/>
      <c r="U12" s="8"/>
      <c r="V12" s="8"/>
      <c r="W12" s="8">
        <v>3945324</v>
      </c>
      <c r="X12" s="8">
        <v>6108327</v>
      </c>
      <c r="Y12" s="8">
        <v>-2163003</v>
      </c>
      <c r="Z12" s="2">
        <v>-35.41</v>
      </c>
      <c r="AA12" s="6">
        <v>9000000</v>
      </c>
    </row>
    <row r="13" spans="1:27" ht="13.5">
      <c r="A13" s="23" t="s">
        <v>38</v>
      </c>
      <c r="B13" s="29"/>
      <c r="C13" s="6">
        <v>11837866</v>
      </c>
      <c r="D13" s="6"/>
      <c r="E13" s="7">
        <v>14980600</v>
      </c>
      <c r="F13" s="8">
        <v>14980600</v>
      </c>
      <c r="G13" s="8">
        <v>1142488</v>
      </c>
      <c r="H13" s="8">
        <v>1182180</v>
      </c>
      <c r="I13" s="8">
        <v>1201984</v>
      </c>
      <c r="J13" s="8">
        <v>3526652</v>
      </c>
      <c r="K13" s="8">
        <v>1539072</v>
      </c>
      <c r="L13" s="8">
        <v>1504359</v>
      </c>
      <c r="M13" s="8">
        <v>1405723</v>
      </c>
      <c r="N13" s="8">
        <v>4449154</v>
      </c>
      <c r="O13" s="8">
        <v>1252631</v>
      </c>
      <c r="P13" s="8">
        <v>1216318</v>
      </c>
      <c r="Q13" s="8">
        <v>1122018</v>
      </c>
      <c r="R13" s="8">
        <v>3590967</v>
      </c>
      <c r="S13" s="8"/>
      <c r="T13" s="8"/>
      <c r="U13" s="8"/>
      <c r="V13" s="8"/>
      <c r="W13" s="8">
        <v>11566773</v>
      </c>
      <c r="X13" s="8">
        <v>11368406</v>
      </c>
      <c r="Y13" s="8">
        <v>198367</v>
      </c>
      <c r="Z13" s="2">
        <v>1.74</v>
      </c>
      <c r="AA13" s="6">
        <v>14980600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121653768</v>
      </c>
      <c r="D15" s="6"/>
      <c r="E15" s="7">
        <v>84707500</v>
      </c>
      <c r="F15" s="8">
        <v>116708000</v>
      </c>
      <c r="G15" s="8">
        <v>1245805</v>
      </c>
      <c r="H15" s="8">
        <v>1292487</v>
      </c>
      <c r="I15" s="8">
        <v>1026823</v>
      </c>
      <c r="J15" s="8">
        <v>3565115</v>
      </c>
      <c r="K15" s="8">
        <v>1310936</v>
      </c>
      <c r="L15" s="8">
        <v>1206826</v>
      </c>
      <c r="M15" s="8">
        <v>1046376</v>
      </c>
      <c r="N15" s="8">
        <v>3564138</v>
      </c>
      <c r="O15" s="8">
        <v>1164129</v>
      </c>
      <c r="P15" s="8">
        <v>1906046</v>
      </c>
      <c r="Q15" s="8">
        <v>1327635</v>
      </c>
      <c r="R15" s="8">
        <v>4397810</v>
      </c>
      <c r="S15" s="8"/>
      <c r="T15" s="8"/>
      <c r="U15" s="8"/>
      <c r="V15" s="8"/>
      <c r="W15" s="8">
        <v>11527063</v>
      </c>
      <c r="X15" s="8">
        <v>60746257</v>
      </c>
      <c r="Y15" s="8">
        <v>-49219194</v>
      </c>
      <c r="Z15" s="2">
        <v>-81.02</v>
      </c>
      <c r="AA15" s="6">
        <v>116708000</v>
      </c>
    </row>
    <row r="16" spans="1:27" ht="13.5">
      <c r="A16" s="23" t="s">
        <v>41</v>
      </c>
      <c r="B16" s="29"/>
      <c r="C16" s="6">
        <v>1586556</v>
      </c>
      <c r="D16" s="6"/>
      <c r="E16" s="7">
        <v>1663900</v>
      </c>
      <c r="F16" s="8">
        <v>1664030</v>
      </c>
      <c r="G16" s="8">
        <v>134251</v>
      </c>
      <c r="H16" s="8">
        <v>134831</v>
      </c>
      <c r="I16" s="8">
        <v>132903</v>
      </c>
      <c r="J16" s="8">
        <v>401985</v>
      </c>
      <c r="K16" s="8">
        <v>140138</v>
      </c>
      <c r="L16" s="8">
        <v>123816</v>
      </c>
      <c r="M16" s="8">
        <v>82465</v>
      </c>
      <c r="N16" s="8">
        <v>346419</v>
      </c>
      <c r="O16" s="8">
        <v>128230</v>
      </c>
      <c r="P16" s="8">
        <v>132254</v>
      </c>
      <c r="Q16" s="8">
        <v>83034</v>
      </c>
      <c r="R16" s="8">
        <v>343518</v>
      </c>
      <c r="S16" s="8"/>
      <c r="T16" s="8"/>
      <c r="U16" s="8"/>
      <c r="V16" s="8"/>
      <c r="W16" s="8">
        <v>1091922</v>
      </c>
      <c r="X16" s="8">
        <v>1067930</v>
      </c>
      <c r="Y16" s="8">
        <v>23992</v>
      </c>
      <c r="Z16" s="2">
        <v>2.25</v>
      </c>
      <c r="AA16" s="6">
        <v>1664030</v>
      </c>
    </row>
    <row r="17" spans="1:27" ht="13.5">
      <c r="A17" s="23" t="s">
        <v>42</v>
      </c>
      <c r="B17" s="29"/>
      <c r="C17" s="6">
        <v>3297253</v>
      </c>
      <c r="D17" s="6"/>
      <c r="E17" s="7">
        <v>3000000</v>
      </c>
      <c r="F17" s="8">
        <v>3000000</v>
      </c>
      <c r="G17" s="8">
        <v>363859</v>
      </c>
      <c r="H17" s="8">
        <v>259977</v>
      </c>
      <c r="I17" s="8">
        <v>247575</v>
      </c>
      <c r="J17" s="8">
        <v>871411</v>
      </c>
      <c r="K17" s="8">
        <v>324683</v>
      </c>
      <c r="L17" s="8">
        <v>261678</v>
      </c>
      <c r="M17" s="8">
        <v>257680</v>
      </c>
      <c r="N17" s="8">
        <v>844041</v>
      </c>
      <c r="O17" s="8">
        <v>332730</v>
      </c>
      <c r="P17" s="8">
        <v>322601</v>
      </c>
      <c r="Q17" s="8">
        <v>85136</v>
      </c>
      <c r="R17" s="8">
        <v>740467</v>
      </c>
      <c r="S17" s="8"/>
      <c r="T17" s="8"/>
      <c r="U17" s="8"/>
      <c r="V17" s="8"/>
      <c r="W17" s="8">
        <v>2455919</v>
      </c>
      <c r="X17" s="8">
        <v>2386140</v>
      </c>
      <c r="Y17" s="8">
        <v>69779</v>
      </c>
      <c r="Z17" s="2">
        <v>2.92</v>
      </c>
      <c r="AA17" s="6">
        <v>3000000</v>
      </c>
    </row>
    <row r="18" spans="1:27" ht="13.5">
      <c r="A18" s="23" t="s">
        <v>43</v>
      </c>
      <c r="B18" s="29"/>
      <c r="C18" s="6">
        <v>145418236</v>
      </c>
      <c r="D18" s="6"/>
      <c r="E18" s="7">
        <v>167299550</v>
      </c>
      <c r="F18" s="8">
        <v>157860550</v>
      </c>
      <c r="G18" s="8">
        <v>37377269</v>
      </c>
      <c r="H18" s="8">
        <v>3477811</v>
      </c>
      <c r="I18" s="8">
        <v>6441414</v>
      </c>
      <c r="J18" s="8">
        <v>47296494</v>
      </c>
      <c r="K18" s="8">
        <v>4646816</v>
      </c>
      <c r="L18" s="8">
        <v>6266405</v>
      </c>
      <c r="M18" s="8">
        <v>13089867</v>
      </c>
      <c r="N18" s="8">
        <v>24003088</v>
      </c>
      <c r="O18" s="8">
        <v>34730746</v>
      </c>
      <c r="P18" s="8">
        <v>1856153</v>
      </c>
      <c r="Q18" s="8">
        <v>32361612</v>
      </c>
      <c r="R18" s="8">
        <v>68948511</v>
      </c>
      <c r="S18" s="8"/>
      <c r="T18" s="8"/>
      <c r="U18" s="8"/>
      <c r="V18" s="8"/>
      <c r="W18" s="8">
        <v>140248093</v>
      </c>
      <c r="X18" s="8">
        <v>137569259</v>
      </c>
      <c r="Y18" s="8">
        <v>2678834</v>
      </c>
      <c r="Z18" s="2">
        <v>1.95</v>
      </c>
      <c r="AA18" s="6">
        <v>157860550</v>
      </c>
    </row>
    <row r="19" spans="1:27" ht="13.5">
      <c r="A19" s="23" t="s">
        <v>44</v>
      </c>
      <c r="B19" s="29"/>
      <c r="C19" s="6">
        <v>11921778</v>
      </c>
      <c r="D19" s="6"/>
      <c r="E19" s="7">
        <v>7125200</v>
      </c>
      <c r="F19" s="26">
        <v>8656944</v>
      </c>
      <c r="G19" s="26">
        <v>867174</v>
      </c>
      <c r="H19" s="26">
        <v>717848</v>
      </c>
      <c r="I19" s="26">
        <v>876724</v>
      </c>
      <c r="J19" s="26">
        <v>2461746</v>
      </c>
      <c r="K19" s="26">
        <v>544109</v>
      </c>
      <c r="L19" s="26">
        <v>645177</v>
      </c>
      <c r="M19" s="26">
        <v>386709</v>
      </c>
      <c r="N19" s="26">
        <v>1575995</v>
      </c>
      <c r="O19" s="26">
        <v>462493</v>
      </c>
      <c r="P19" s="26">
        <v>990853</v>
      </c>
      <c r="Q19" s="26">
        <v>338203</v>
      </c>
      <c r="R19" s="26">
        <v>1791549</v>
      </c>
      <c r="S19" s="26"/>
      <c r="T19" s="26"/>
      <c r="U19" s="26"/>
      <c r="V19" s="26"/>
      <c r="W19" s="26">
        <v>5829290</v>
      </c>
      <c r="X19" s="26">
        <v>5552465</v>
      </c>
      <c r="Y19" s="26">
        <v>276825</v>
      </c>
      <c r="Z19" s="27">
        <v>4.99</v>
      </c>
      <c r="AA19" s="28">
        <v>8656944</v>
      </c>
    </row>
    <row r="20" spans="1:27" ht="13.5">
      <c r="A20" s="23" t="s">
        <v>45</v>
      </c>
      <c r="B20" s="29"/>
      <c r="C20" s="6">
        <v>290040</v>
      </c>
      <c r="D20" s="6"/>
      <c r="E20" s="7">
        <v>6278800</v>
      </c>
      <c r="F20" s="8">
        <v>7387710</v>
      </c>
      <c r="G20" s="8">
        <v>-497</v>
      </c>
      <c r="H20" s="8">
        <v>1108830</v>
      </c>
      <c r="I20" s="30"/>
      <c r="J20" s="8">
        <v>1108333</v>
      </c>
      <c r="K20" s="8"/>
      <c r="L20" s="8"/>
      <c r="M20" s="8"/>
      <c r="N20" s="8"/>
      <c r="O20" s="8">
        <v>869565</v>
      </c>
      <c r="P20" s="30"/>
      <c r="Q20" s="8"/>
      <c r="R20" s="8">
        <v>869565</v>
      </c>
      <c r="S20" s="8"/>
      <c r="T20" s="8"/>
      <c r="U20" s="8"/>
      <c r="V20" s="8"/>
      <c r="W20" s="30">
        <v>1977898</v>
      </c>
      <c r="X20" s="8">
        <v>1108171</v>
      </c>
      <c r="Y20" s="8">
        <v>869727</v>
      </c>
      <c r="Z20" s="2">
        <v>78.48</v>
      </c>
      <c r="AA20" s="6">
        <v>7387710</v>
      </c>
    </row>
    <row r="21" spans="1:27" ht="24.75" customHeight="1">
      <c r="A21" s="31" t="s">
        <v>46</v>
      </c>
      <c r="B21" s="32"/>
      <c r="C21" s="33">
        <f aca="true" t="shared" si="0" ref="C21:Y21">SUM(C5:C20)</f>
        <v>891362487</v>
      </c>
      <c r="D21" s="33">
        <f t="shared" si="0"/>
        <v>0</v>
      </c>
      <c r="E21" s="34">
        <f t="shared" si="0"/>
        <v>966942043</v>
      </c>
      <c r="F21" s="35">
        <f t="shared" si="0"/>
        <v>965833684</v>
      </c>
      <c r="G21" s="35">
        <f t="shared" si="0"/>
        <v>353014934</v>
      </c>
      <c r="H21" s="35">
        <f t="shared" si="0"/>
        <v>40482785</v>
      </c>
      <c r="I21" s="35">
        <f t="shared" si="0"/>
        <v>37543160</v>
      </c>
      <c r="J21" s="35">
        <f t="shared" si="0"/>
        <v>431040879</v>
      </c>
      <c r="K21" s="35">
        <f t="shared" si="0"/>
        <v>30199164</v>
      </c>
      <c r="L21" s="35">
        <f t="shared" si="0"/>
        <v>35601154</v>
      </c>
      <c r="M21" s="35">
        <f t="shared" si="0"/>
        <v>33489055</v>
      </c>
      <c r="N21" s="35">
        <f t="shared" si="0"/>
        <v>99289373</v>
      </c>
      <c r="O21" s="35">
        <f t="shared" si="0"/>
        <v>78235308</v>
      </c>
      <c r="P21" s="35">
        <f t="shared" si="0"/>
        <v>30978758</v>
      </c>
      <c r="Q21" s="35">
        <f t="shared" si="0"/>
        <v>63929005</v>
      </c>
      <c r="R21" s="35">
        <f t="shared" si="0"/>
        <v>173143071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703473323</v>
      </c>
      <c r="X21" s="35">
        <f t="shared" si="0"/>
        <v>780550482</v>
      </c>
      <c r="Y21" s="35">
        <f t="shared" si="0"/>
        <v>-77077159</v>
      </c>
      <c r="Z21" s="36">
        <f>+IF(X21&lt;&gt;0,+(Y21/X21)*100,0)</f>
        <v>-9.874718007028276</v>
      </c>
      <c r="AA21" s="33">
        <f>SUM(AA5:AA20)</f>
        <v>965833684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231405532</v>
      </c>
      <c r="D24" s="6"/>
      <c r="E24" s="7">
        <v>290474268</v>
      </c>
      <c r="F24" s="8">
        <v>289071420</v>
      </c>
      <c r="G24" s="8">
        <v>19239627</v>
      </c>
      <c r="H24" s="8">
        <v>19300989</v>
      </c>
      <c r="I24" s="8">
        <v>19595111</v>
      </c>
      <c r="J24" s="8">
        <v>58135727</v>
      </c>
      <c r="K24" s="8">
        <v>20392586</v>
      </c>
      <c r="L24" s="8">
        <v>31413541</v>
      </c>
      <c r="M24" s="8">
        <v>21249917</v>
      </c>
      <c r="N24" s="8">
        <v>73056044</v>
      </c>
      <c r="O24" s="8">
        <v>22737965</v>
      </c>
      <c r="P24" s="8">
        <v>21314487</v>
      </c>
      <c r="Q24" s="8">
        <v>19530782</v>
      </c>
      <c r="R24" s="8">
        <v>63583234</v>
      </c>
      <c r="S24" s="8"/>
      <c r="T24" s="8"/>
      <c r="U24" s="8"/>
      <c r="V24" s="8"/>
      <c r="W24" s="8">
        <v>194775005</v>
      </c>
      <c r="X24" s="8">
        <v>203124113</v>
      </c>
      <c r="Y24" s="8">
        <v>-8349108</v>
      </c>
      <c r="Z24" s="2">
        <v>-4.11</v>
      </c>
      <c r="AA24" s="6">
        <v>289071420</v>
      </c>
    </row>
    <row r="25" spans="1:27" ht="13.5">
      <c r="A25" s="25" t="s">
        <v>49</v>
      </c>
      <c r="B25" s="24"/>
      <c r="C25" s="6">
        <v>8569577</v>
      </c>
      <c r="D25" s="6"/>
      <c r="E25" s="7">
        <v>9981800</v>
      </c>
      <c r="F25" s="8">
        <v>10061346</v>
      </c>
      <c r="G25" s="8">
        <v>696664</v>
      </c>
      <c r="H25" s="8">
        <v>658396</v>
      </c>
      <c r="I25" s="8">
        <v>739858</v>
      </c>
      <c r="J25" s="8">
        <v>2094918</v>
      </c>
      <c r="K25" s="8">
        <v>554223</v>
      </c>
      <c r="L25" s="8">
        <v>688176</v>
      </c>
      <c r="M25" s="8">
        <v>686601</v>
      </c>
      <c r="N25" s="8">
        <v>1929000</v>
      </c>
      <c r="O25" s="8">
        <v>666836</v>
      </c>
      <c r="P25" s="8">
        <v>668572</v>
      </c>
      <c r="Q25" s="8">
        <v>686602</v>
      </c>
      <c r="R25" s="8">
        <v>2022010</v>
      </c>
      <c r="S25" s="8"/>
      <c r="T25" s="8"/>
      <c r="U25" s="8"/>
      <c r="V25" s="8"/>
      <c r="W25" s="8">
        <v>6045928</v>
      </c>
      <c r="X25" s="8">
        <v>5895273</v>
      </c>
      <c r="Y25" s="8">
        <v>150655</v>
      </c>
      <c r="Z25" s="2">
        <v>2.56</v>
      </c>
      <c r="AA25" s="6">
        <v>10061346</v>
      </c>
    </row>
    <row r="26" spans="1:27" ht="13.5">
      <c r="A26" s="25" t="s">
        <v>50</v>
      </c>
      <c r="B26" s="24"/>
      <c r="C26" s="6">
        <v>136035651</v>
      </c>
      <c r="D26" s="6"/>
      <c r="E26" s="7">
        <v>81023160</v>
      </c>
      <c r="F26" s="8">
        <v>134807454</v>
      </c>
      <c r="G26" s="8">
        <v>47552138</v>
      </c>
      <c r="H26" s="8">
        <v>-3048666</v>
      </c>
      <c r="I26" s="8">
        <v>6718190</v>
      </c>
      <c r="J26" s="8">
        <v>51221662</v>
      </c>
      <c r="K26" s="8">
        <v>1098954</v>
      </c>
      <c r="L26" s="8">
        <v>1538714</v>
      </c>
      <c r="M26" s="8">
        <v>-124445</v>
      </c>
      <c r="N26" s="8">
        <v>2513223</v>
      </c>
      <c r="O26" s="8">
        <v>20600</v>
      </c>
      <c r="P26" s="8">
        <v>7322585</v>
      </c>
      <c r="Q26" s="8">
        <v>-4840105</v>
      </c>
      <c r="R26" s="8">
        <v>2503080</v>
      </c>
      <c r="S26" s="8"/>
      <c r="T26" s="8"/>
      <c r="U26" s="8"/>
      <c r="V26" s="8"/>
      <c r="W26" s="8">
        <v>56237965</v>
      </c>
      <c r="X26" s="8">
        <v>56465791</v>
      </c>
      <c r="Y26" s="8">
        <v>-227826</v>
      </c>
      <c r="Z26" s="2">
        <v>-0.4</v>
      </c>
      <c r="AA26" s="6">
        <v>134807454</v>
      </c>
    </row>
    <row r="27" spans="1:27" ht="13.5">
      <c r="A27" s="25" t="s">
        <v>51</v>
      </c>
      <c r="B27" s="24"/>
      <c r="C27" s="6">
        <v>33372692</v>
      </c>
      <c r="D27" s="6"/>
      <c r="E27" s="7">
        <v>33423800</v>
      </c>
      <c r="F27" s="8">
        <v>33423800</v>
      </c>
      <c r="G27" s="8"/>
      <c r="H27" s="8">
        <v>21830</v>
      </c>
      <c r="I27" s="8">
        <v>24766</v>
      </c>
      <c r="J27" s="8">
        <v>46596</v>
      </c>
      <c r="K27" s="8">
        <v>1696</v>
      </c>
      <c r="L27" s="8">
        <v>1565</v>
      </c>
      <c r="M27" s="8">
        <v>531</v>
      </c>
      <c r="N27" s="8">
        <v>3792</v>
      </c>
      <c r="O27" s="8">
        <v>204</v>
      </c>
      <c r="P27" s="8">
        <v>114</v>
      </c>
      <c r="Q27" s="8"/>
      <c r="R27" s="8">
        <v>318</v>
      </c>
      <c r="S27" s="8"/>
      <c r="T27" s="8"/>
      <c r="U27" s="8"/>
      <c r="V27" s="8"/>
      <c r="W27" s="8">
        <v>50706</v>
      </c>
      <c r="X27" s="8">
        <v>50465</v>
      </c>
      <c r="Y27" s="8">
        <v>241</v>
      </c>
      <c r="Z27" s="2">
        <v>0.48</v>
      </c>
      <c r="AA27" s="6">
        <v>33423800</v>
      </c>
    </row>
    <row r="28" spans="1:27" ht="13.5">
      <c r="A28" s="25" t="s">
        <v>52</v>
      </c>
      <c r="B28" s="24"/>
      <c r="C28" s="6">
        <v>30864402</v>
      </c>
      <c r="D28" s="6"/>
      <c r="E28" s="7">
        <v>31267980</v>
      </c>
      <c r="F28" s="8">
        <v>31279180</v>
      </c>
      <c r="G28" s="8"/>
      <c r="H28" s="8">
        <v>2933022</v>
      </c>
      <c r="I28" s="8">
        <v>677213</v>
      </c>
      <c r="J28" s="8">
        <v>3610235</v>
      </c>
      <c r="K28" s="8">
        <v>-1604746</v>
      </c>
      <c r="L28" s="8">
        <v>6386</v>
      </c>
      <c r="M28" s="8">
        <v>6144111</v>
      </c>
      <c r="N28" s="8">
        <v>4545751</v>
      </c>
      <c r="O28" s="8">
        <v>2281745</v>
      </c>
      <c r="P28" s="8">
        <v>486944</v>
      </c>
      <c r="Q28" s="8">
        <v>626513</v>
      </c>
      <c r="R28" s="8">
        <v>3395202</v>
      </c>
      <c r="S28" s="8"/>
      <c r="T28" s="8"/>
      <c r="U28" s="8"/>
      <c r="V28" s="8"/>
      <c r="W28" s="8">
        <v>11551188</v>
      </c>
      <c r="X28" s="8">
        <v>11186089</v>
      </c>
      <c r="Y28" s="8">
        <v>365099</v>
      </c>
      <c r="Z28" s="2">
        <v>3.26</v>
      </c>
      <c r="AA28" s="6">
        <v>31279180</v>
      </c>
    </row>
    <row r="29" spans="1:27" ht="13.5">
      <c r="A29" s="25" t="s">
        <v>53</v>
      </c>
      <c r="B29" s="24"/>
      <c r="C29" s="6">
        <v>169553269</v>
      </c>
      <c r="D29" s="6"/>
      <c r="E29" s="7">
        <v>195794700</v>
      </c>
      <c r="F29" s="8">
        <v>193294700</v>
      </c>
      <c r="G29" s="8">
        <v>22569983</v>
      </c>
      <c r="H29" s="8">
        <v>24639034</v>
      </c>
      <c r="I29" s="8">
        <v>22989966</v>
      </c>
      <c r="J29" s="8">
        <v>70198983</v>
      </c>
      <c r="K29" s="8">
        <v>13639034</v>
      </c>
      <c r="L29" s="8">
        <v>13892405</v>
      </c>
      <c r="M29" s="8">
        <v>13375516</v>
      </c>
      <c r="N29" s="8">
        <v>40906955</v>
      </c>
      <c r="O29" s="8">
        <v>14135602</v>
      </c>
      <c r="P29" s="8">
        <v>14270599</v>
      </c>
      <c r="Q29" s="8">
        <v>12848013</v>
      </c>
      <c r="R29" s="8">
        <v>41254214</v>
      </c>
      <c r="S29" s="8"/>
      <c r="T29" s="8"/>
      <c r="U29" s="8"/>
      <c r="V29" s="8"/>
      <c r="W29" s="8">
        <v>152360152</v>
      </c>
      <c r="X29" s="8">
        <v>140839677</v>
      </c>
      <c r="Y29" s="8">
        <v>11520475</v>
      </c>
      <c r="Z29" s="2">
        <v>8.18</v>
      </c>
      <c r="AA29" s="6">
        <v>193294700</v>
      </c>
    </row>
    <row r="30" spans="1:27" ht="13.5">
      <c r="A30" s="25" t="s">
        <v>54</v>
      </c>
      <c r="B30" s="24"/>
      <c r="C30" s="6">
        <v>43141584</v>
      </c>
      <c r="D30" s="6"/>
      <c r="E30" s="7">
        <v>26714139</v>
      </c>
      <c r="F30" s="8">
        <v>33548141</v>
      </c>
      <c r="G30" s="8">
        <v>776219</v>
      </c>
      <c r="H30" s="8">
        <v>1739480</v>
      </c>
      <c r="I30" s="8">
        <v>2513953</v>
      </c>
      <c r="J30" s="8">
        <v>5029652</v>
      </c>
      <c r="K30" s="8">
        <v>1657681</v>
      </c>
      <c r="L30" s="8">
        <v>2028660</v>
      </c>
      <c r="M30" s="8">
        <v>3657702</v>
      </c>
      <c r="N30" s="8">
        <v>7344043</v>
      </c>
      <c r="O30" s="8">
        <v>3043457</v>
      </c>
      <c r="P30" s="8">
        <v>1169710</v>
      </c>
      <c r="Q30" s="8">
        <v>2236657</v>
      </c>
      <c r="R30" s="8">
        <v>6449824</v>
      </c>
      <c r="S30" s="8"/>
      <c r="T30" s="8"/>
      <c r="U30" s="8"/>
      <c r="V30" s="8"/>
      <c r="W30" s="8">
        <v>18823519</v>
      </c>
      <c r="X30" s="8">
        <v>22127308</v>
      </c>
      <c r="Y30" s="8">
        <v>-3303789</v>
      </c>
      <c r="Z30" s="2">
        <v>-14.93</v>
      </c>
      <c r="AA30" s="6">
        <v>33548141</v>
      </c>
    </row>
    <row r="31" spans="1:27" ht="13.5">
      <c r="A31" s="25" t="s">
        <v>55</v>
      </c>
      <c r="B31" s="24"/>
      <c r="C31" s="6">
        <v>181519024</v>
      </c>
      <c r="D31" s="6"/>
      <c r="E31" s="7">
        <v>209292948</v>
      </c>
      <c r="F31" s="8">
        <v>170999896</v>
      </c>
      <c r="G31" s="8">
        <v>3384069</v>
      </c>
      <c r="H31" s="8">
        <v>11783552</v>
      </c>
      <c r="I31" s="8">
        <v>17353415</v>
      </c>
      <c r="J31" s="8">
        <v>32521036</v>
      </c>
      <c r="K31" s="8">
        <v>19886709</v>
      </c>
      <c r="L31" s="8">
        <v>15803534</v>
      </c>
      <c r="M31" s="8">
        <v>27972805</v>
      </c>
      <c r="N31" s="8">
        <v>63663048</v>
      </c>
      <c r="O31" s="8">
        <v>9088697</v>
      </c>
      <c r="P31" s="8">
        <v>13835709</v>
      </c>
      <c r="Q31" s="8">
        <v>17899267</v>
      </c>
      <c r="R31" s="8">
        <v>40823673</v>
      </c>
      <c r="S31" s="8"/>
      <c r="T31" s="8"/>
      <c r="U31" s="8"/>
      <c r="V31" s="8"/>
      <c r="W31" s="8">
        <v>137007757</v>
      </c>
      <c r="X31" s="8">
        <v>128982848</v>
      </c>
      <c r="Y31" s="8">
        <v>8024909</v>
      </c>
      <c r="Z31" s="2">
        <v>6.22</v>
      </c>
      <c r="AA31" s="6">
        <v>170999896</v>
      </c>
    </row>
    <row r="32" spans="1:27" ht="13.5">
      <c r="A32" s="25" t="s">
        <v>43</v>
      </c>
      <c r="B32" s="24"/>
      <c r="C32" s="6">
        <v>6353304</v>
      </c>
      <c r="D32" s="6"/>
      <c r="E32" s="7">
        <v>4317300</v>
      </c>
      <c r="F32" s="8">
        <v>5810075</v>
      </c>
      <c r="G32" s="8">
        <v>-40150</v>
      </c>
      <c r="H32" s="8">
        <v>34024</v>
      </c>
      <c r="I32" s="8">
        <v>47026</v>
      </c>
      <c r="J32" s="8">
        <v>40900</v>
      </c>
      <c r="K32" s="8">
        <v>108182</v>
      </c>
      <c r="L32" s="8">
        <v>407858</v>
      </c>
      <c r="M32" s="8">
        <v>89004</v>
      </c>
      <c r="N32" s="8">
        <v>605044</v>
      </c>
      <c r="O32" s="8">
        <v>56457</v>
      </c>
      <c r="P32" s="8">
        <v>327378</v>
      </c>
      <c r="Q32" s="8">
        <v>4440</v>
      </c>
      <c r="R32" s="8">
        <v>388275</v>
      </c>
      <c r="S32" s="8"/>
      <c r="T32" s="8"/>
      <c r="U32" s="8"/>
      <c r="V32" s="8"/>
      <c r="W32" s="8">
        <v>1034219</v>
      </c>
      <c r="X32" s="8">
        <v>1598983</v>
      </c>
      <c r="Y32" s="8">
        <v>-564764</v>
      </c>
      <c r="Z32" s="2">
        <v>-35.32</v>
      </c>
      <c r="AA32" s="6">
        <v>5810075</v>
      </c>
    </row>
    <row r="33" spans="1:27" ht="13.5">
      <c r="A33" s="25" t="s">
        <v>56</v>
      </c>
      <c r="B33" s="24"/>
      <c r="C33" s="6">
        <v>50321275</v>
      </c>
      <c r="D33" s="6"/>
      <c r="E33" s="7">
        <v>82462267</v>
      </c>
      <c r="F33" s="8">
        <v>67187911</v>
      </c>
      <c r="G33" s="8">
        <v>5547092</v>
      </c>
      <c r="H33" s="8">
        <v>4315866</v>
      </c>
      <c r="I33" s="8">
        <v>3840617</v>
      </c>
      <c r="J33" s="8">
        <v>13703575</v>
      </c>
      <c r="K33" s="8">
        <v>7942707</v>
      </c>
      <c r="L33" s="8">
        <v>3957164</v>
      </c>
      <c r="M33" s="8">
        <v>4616218</v>
      </c>
      <c r="N33" s="8">
        <v>16516089</v>
      </c>
      <c r="O33" s="8">
        <v>4588596</v>
      </c>
      <c r="P33" s="8">
        <v>3508286</v>
      </c>
      <c r="Q33" s="8">
        <v>4699447</v>
      </c>
      <c r="R33" s="8">
        <v>12796329</v>
      </c>
      <c r="S33" s="8"/>
      <c r="T33" s="8"/>
      <c r="U33" s="8"/>
      <c r="V33" s="8"/>
      <c r="W33" s="8">
        <v>43015993</v>
      </c>
      <c r="X33" s="8">
        <v>49243181</v>
      </c>
      <c r="Y33" s="8">
        <v>-6227188</v>
      </c>
      <c r="Z33" s="2">
        <v>-12.65</v>
      </c>
      <c r="AA33" s="6">
        <v>67187911</v>
      </c>
    </row>
    <row r="34" spans="1:27" ht="13.5">
      <c r="A34" s="23" t="s">
        <v>57</v>
      </c>
      <c r="B34" s="29"/>
      <c r="C34" s="6">
        <v>166071</v>
      </c>
      <c r="D34" s="6"/>
      <c r="E34" s="7">
        <v>157590</v>
      </c>
      <c r="F34" s="8">
        <v>50000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>
        <v>50000</v>
      </c>
    </row>
    <row r="35" spans="1:27" ht="12.75">
      <c r="A35" s="40" t="s">
        <v>58</v>
      </c>
      <c r="B35" s="32"/>
      <c r="C35" s="33">
        <f aca="true" t="shared" si="1" ref="C35:Y35">SUM(C24:C34)</f>
        <v>891302381</v>
      </c>
      <c r="D35" s="33">
        <f>SUM(D24:D34)</f>
        <v>0</v>
      </c>
      <c r="E35" s="34">
        <f t="shared" si="1"/>
        <v>964909952</v>
      </c>
      <c r="F35" s="35">
        <f t="shared" si="1"/>
        <v>969533923</v>
      </c>
      <c r="G35" s="35">
        <f t="shared" si="1"/>
        <v>99725642</v>
      </c>
      <c r="H35" s="35">
        <f t="shared" si="1"/>
        <v>62377527</v>
      </c>
      <c r="I35" s="35">
        <f t="shared" si="1"/>
        <v>74500115</v>
      </c>
      <c r="J35" s="35">
        <f t="shared" si="1"/>
        <v>236603284</v>
      </c>
      <c r="K35" s="35">
        <f t="shared" si="1"/>
        <v>63677026</v>
      </c>
      <c r="L35" s="35">
        <f t="shared" si="1"/>
        <v>69738003</v>
      </c>
      <c r="M35" s="35">
        <f t="shared" si="1"/>
        <v>77667960</v>
      </c>
      <c r="N35" s="35">
        <f t="shared" si="1"/>
        <v>211082989</v>
      </c>
      <c r="O35" s="35">
        <f t="shared" si="1"/>
        <v>56620159</v>
      </c>
      <c r="P35" s="35">
        <f t="shared" si="1"/>
        <v>62904384</v>
      </c>
      <c r="Q35" s="35">
        <f t="shared" si="1"/>
        <v>53691616</v>
      </c>
      <c r="R35" s="35">
        <f t="shared" si="1"/>
        <v>173216159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620902432</v>
      </c>
      <c r="X35" s="35">
        <f t="shared" si="1"/>
        <v>619513728</v>
      </c>
      <c r="Y35" s="35">
        <f t="shared" si="1"/>
        <v>1388704</v>
      </c>
      <c r="Z35" s="36">
        <f>+IF(X35&lt;&gt;0,+(Y35/X35)*100,0)</f>
        <v>0.22416032724298243</v>
      </c>
      <c r="AA35" s="33">
        <f>SUM(AA24:AA34)</f>
        <v>969533923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60106</v>
      </c>
      <c r="D37" s="46">
        <f>+D21-D35</f>
        <v>0</v>
      </c>
      <c r="E37" s="47">
        <f t="shared" si="2"/>
        <v>2032091</v>
      </c>
      <c r="F37" s="48">
        <f t="shared" si="2"/>
        <v>-3700239</v>
      </c>
      <c r="G37" s="48">
        <f t="shared" si="2"/>
        <v>253289292</v>
      </c>
      <c r="H37" s="48">
        <f t="shared" si="2"/>
        <v>-21894742</v>
      </c>
      <c r="I37" s="48">
        <f t="shared" si="2"/>
        <v>-36956955</v>
      </c>
      <c r="J37" s="48">
        <f t="shared" si="2"/>
        <v>194437595</v>
      </c>
      <c r="K37" s="48">
        <f t="shared" si="2"/>
        <v>-33477862</v>
      </c>
      <c r="L37" s="48">
        <f t="shared" si="2"/>
        <v>-34136849</v>
      </c>
      <c r="M37" s="48">
        <f t="shared" si="2"/>
        <v>-44178905</v>
      </c>
      <c r="N37" s="48">
        <f t="shared" si="2"/>
        <v>-111793616</v>
      </c>
      <c r="O37" s="48">
        <f t="shared" si="2"/>
        <v>21615149</v>
      </c>
      <c r="P37" s="48">
        <f t="shared" si="2"/>
        <v>-31925626</v>
      </c>
      <c r="Q37" s="48">
        <f t="shared" si="2"/>
        <v>10237389</v>
      </c>
      <c r="R37" s="48">
        <f t="shared" si="2"/>
        <v>-73088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82570891</v>
      </c>
      <c r="X37" s="48">
        <f>IF(F21=F35,0,X21-X35)</f>
        <v>161036754</v>
      </c>
      <c r="Y37" s="48">
        <f t="shared" si="2"/>
        <v>-78465863</v>
      </c>
      <c r="Z37" s="49">
        <f>+IF(X37&lt;&gt;0,+(Y37/X37)*100,0)</f>
        <v>-48.72543754825063</v>
      </c>
      <c r="AA37" s="46">
        <f>+AA21-AA35</f>
        <v>-3700239</v>
      </c>
    </row>
    <row r="38" spans="1:27" ht="22.5" customHeight="1">
      <c r="A38" s="50" t="s">
        <v>60</v>
      </c>
      <c r="B38" s="29"/>
      <c r="C38" s="6">
        <v>47127077</v>
      </c>
      <c r="D38" s="6"/>
      <c r="E38" s="7">
        <v>50129450</v>
      </c>
      <c r="F38" s="8">
        <v>62313170</v>
      </c>
      <c r="G38" s="8"/>
      <c r="H38" s="8">
        <v>2994425</v>
      </c>
      <c r="I38" s="8">
        <v>4997145</v>
      </c>
      <c r="J38" s="8">
        <v>7991570</v>
      </c>
      <c r="K38" s="8">
        <v>7418900</v>
      </c>
      <c r="L38" s="8">
        <v>7353678</v>
      </c>
      <c r="M38" s="8">
        <v>5231048</v>
      </c>
      <c r="N38" s="8">
        <v>20003626</v>
      </c>
      <c r="O38" s="8">
        <v>1103485</v>
      </c>
      <c r="P38" s="8">
        <v>3615150</v>
      </c>
      <c r="Q38" s="8">
        <v>5358394</v>
      </c>
      <c r="R38" s="8">
        <v>10077029</v>
      </c>
      <c r="S38" s="8"/>
      <c r="T38" s="8"/>
      <c r="U38" s="8"/>
      <c r="V38" s="8"/>
      <c r="W38" s="8">
        <v>38072225</v>
      </c>
      <c r="X38" s="8">
        <v>33641204</v>
      </c>
      <c r="Y38" s="8">
        <v>4431021</v>
      </c>
      <c r="Z38" s="2">
        <v>13.17</v>
      </c>
      <c r="AA38" s="6">
        <v>62313170</v>
      </c>
    </row>
    <row r="39" spans="1:27" ht="57" customHeight="1">
      <c r="A39" s="50" t="s">
        <v>61</v>
      </c>
      <c r="B39" s="29"/>
      <c r="C39" s="28">
        <v>917344</v>
      </c>
      <c r="D39" s="28"/>
      <c r="E39" s="7">
        <v>568800</v>
      </c>
      <c r="F39" s="26">
        <v>1295300</v>
      </c>
      <c r="G39" s="26"/>
      <c r="H39" s="26"/>
      <c r="I39" s="26"/>
      <c r="J39" s="26"/>
      <c r="K39" s="26">
        <v>43586</v>
      </c>
      <c r="L39" s="26">
        <v>206903</v>
      </c>
      <c r="M39" s="26">
        <v>840201</v>
      </c>
      <c r="N39" s="26">
        <v>1090690</v>
      </c>
      <c r="O39" s="26"/>
      <c r="P39" s="26"/>
      <c r="Q39" s="26">
        <v>17752</v>
      </c>
      <c r="R39" s="26">
        <v>17752</v>
      </c>
      <c r="S39" s="26"/>
      <c r="T39" s="26"/>
      <c r="U39" s="26"/>
      <c r="V39" s="26"/>
      <c r="W39" s="26">
        <v>1108442</v>
      </c>
      <c r="X39" s="26">
        <v>1447029</v>
      </c>
      <c r="Y39" s="26">
        <v>-338587</v>
      </c>
      <c r="Z39" s="27">
        <v>-23.4</v>
      </c>
      <c r="AA39" s="28">
        <v>1295300</v>
      </c>
    </row>
    <row r="40" spans="1:27" ht="13.5">
      <c r="A40" s="23" t="s">
        <v>62</v>
      </c>
      <c r="B40" s="29"/>
      <c r="C40" s="51">
        <v>992584</v>
      </c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49097111</v>
      </c>
      <c r="D41" s="56">
        <f>SUM(D37:D40)</f>
        <v>0</v>
      </c>
      <c r="E41" s="57">
        <f t="shared" si="3"/>
        <v>52730341</v>
      </c>
      <c r="F41" s="58">
        <f t="shared" si="3"/>
        <v>59908231</v>
      </c>
      <c r="G41" s="58">
        <f t="shared" si="3"/>
        <v>253289292</v>
      </c>
      <c r="H41" s="58">
        <f t="shared" si="3"/>
        <v>-18900317</v>
      </c>
      <c r="I41" s="58">
        <f t="shared" si="3"/>
        <v>-31959810</v>
      </c>
      <c r="J41" s="58">
        <f t="shared" si="3"/>
        <v>202429165</v>
      </c>
      <c r="K41" s="58">
        <f t="shared" si="3"/>
        <v>-26015376</v>
      </c>
      <c r="L41" s="58">
        <f t="shared" si="3"/>
        <v>-26576268</v>
      </c>
      <c r="M41" s="58">
        <f t="shared" si="3"/>
        <v>-38107656</v>
      </c>
      <c r="N41" s="58">
        <f t="shared" si="3"/>
        <v>-90699300</v>
      </c>
      <c r="O41" s="58">
        <f t="shared" si="3"/>
        <v>22718634</v>
      </c>
      <c r="P41" s="58">
        <f t="shared" si="3"/>
        <v>-28310476</v>
      </c>
      <c r="Q41" s="58">
        <f t="shared" si="3"/>
        <v>15613535</v>
      </c>
      <c r="R41" s="58">
        <f t="shared" si="3"/>
        <v>10021693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121751558</v>
      </c>
      <c r="X41" s="58">
        <f t="shared" si="3"/>
        <v>196124987</v>
      </c>
      <c r="Y41" s="58">
        <f t="shared" si="3"/>
        <v>-74373429</v>
      </c>
      <c r="Z41" s="59">
        <f>+IF(X41&lt;&gt;0,+(Y41/X41)*100,0)</f>
        <v>-37.92144496101356</v>
      </c>
      <c r="AA41" s="56">
        <f>SUM(AA37:AA40)</f>
        <v>59908231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49097111</v>
      </c>
      <c r="D43" s="64">
        <f>+D41-D42</f>
        <v>0</v>
      </c>
      <c r="E43" s="65">
        <f t="shared" si="4"/>
        <v>52730341</v>
      </c>
      <c r="F43" s="66">
        <f t="shared" si="4"/>
        <v>59908231</v>
      </c>
      <c r="G43" s="66">
        <f t="shared" si="4"/>
        <v>253289292</v>
      </c>
      <c r="H43" s="66">
        <f t="shared" si="4"/>
        <v>-18900317</v>
      </c>
      <c r="I43" s="66">
        <f t="shared" si="4"/>
        <v>-31959810</v>
      </c>
      <c r="J43" s="66">
        <f t="shared" si="4"/>
        <v>202429165</v>
      </c>
      <c r="K43" s="66">
        <f t="shared" si="4"/>
        <v>-26015376</v>
      </c>
      <c r="L43" s="66">
        <f t="shared" si="4"/>
        <v>-26576268</v>
      </c>
      <c r="M43" s="66">
        <f t="shared" si="4"/>
        <v>-38107656</v>
      </c>
      <c r="N43" s="66">
        <f t="shared" si="4"/>
        <v>-90699300</v>
      </c>
      <c r="O43" s="66">
        <f t="shared" si="4"/>
        <v>22718634</v>
      </c>
      <c r="P43" s="66">
        <f t="shared" si="4"/>
        <v>-28310476</v>
      </c>
      <c r="Q43" s="66">
        <f t="shared" si="4"/>
        <v>15613535</v>
      </c>
      <c r="R43" s="66">
        <f t="shared" si="4"/>
        <v>10021693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121751558</v>
      </c>
      <c r="X43" s="66">
        <f t="shared" si="4"/>
        <v>196124987</v>
      </c>
      <c r="Y43" s="66">
        <f t="shared" si="4"/>
        <v>-74373429</v>
      </c>
      <c r="Z43" s="67">
        <f>+IF(X43&lt;&gt;0,+(Y43/X43)*100,0)</f>
        <v>-37.92144496101356</v>
      </c>
      <c r="AA43" s="64">
        <f>+AA41-AA42</f>
        <v>59908231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49097111</v>
      </c>
      <c r="D45" s="56">
        <f>SUM(D43:D44)</f>
        <v>0</v>
      </c>
      <c r="E45" s="57">
        <f t="shared" si="5"/>
        <v>52730341</v>
      </c>
      <c r="F45" s="58">
        <f t="shared" si="5"/>
        <v>59908231</v>
      </c>
      <c r="G45" s="58">
        <f t="shared" si="5"/>
        <v>253289292</v>
      </c>
      <c r="H45" s="58">
        <f t="shared" si="5"/>
        <v>-18900317</v>
      </c>
      <c r="I45" s="58">
        <f t="shared" si="5"/>
        <v>-31959810</v>
      </c>
      <c r="J45" s="58">
        <f t="shared" si="5"/>
        <v>202429165</v>
      </c>
      <c r="K45" s="58">
        <f t="shared" si="5"/>
        <v>-26015376</v>
      </c>
      <c r="L45" s="58">
        <f t="shared" si="5"/>
        <v>-26576268</v>
      </c>
      <c r="M45" s="58">
        <f t="shared" si="5"/>
        <v>-38107656</v>
      </c>
      <c r="N45" s="58">
        <f t="shared" si="5"/>
        <v>-90699300</v>
      </c>
      <c r="O45" s="58">
        <f t="shared" si="5"/>
        <v>22718634</v>
      </c>
      <c r="P45" s="58">
        <f t="shared" si="5"/>
        <v>-28310476</v>
      </c>
      <c r="Q45" s="58">
        <f t="shared" si="5"/>
        <v>15613535</v>
      </c>
      <c r="R45" s="58">
        <f t="shared" si="5"/>
        <v>10021693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121751558</v>
      </c>
      <c r="X45" s="58">
        <f t="shared" si="5"/>
        <v>196124987</v>
      </c>
      <c r="Y45" s="58">
        <f t="shared" si="5"/>
        <v>-74373429</v>
      </c>
      <c r="Z45" s="59">
        <f>+IF(X45&lt;&gt;0,+(Y45/X45)*100,0)</f>
        <v>-37.92144496101356</v>
      </c>
      <c r="AA45" s="56">
        <f>SUM(AA43:AA44)</f>
        <v>59908231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49097111</v>
      </c>
      <c r="D47" s="71">
        <f>SUM(D45:D46)</f>
        <v>0</v>
      </c>
      <c r="E47" s="72">
        <f t="shared" si="6"/>
        <v>52730341</v>
      </c>
      <c r="F47" s="73">
        <f t="shared" si="6"/>
        <v>59908231</v>
      </c>
      <c r="G47" s="73">
        <f t="shared" si="6"/>
        <v>253289292</v>
      </c>
      <c r="H47" s="74">
        <f t="shared" si="6"/>
        <v>-18900317</v>
      </c>
      <c r="I47" s="74">
        <f t="shared" si="6"/>
        <v>-31959810</v>
      </c>
      <c r="J47" s="74">
        <f t="shared" si="6"/>
        <v>202429165</v>
      </c>
      <c r="K47" s="74">
        <f t="shared" si="6"/>
        <v>-26015376</v>
      </c>
      <c r="L47" s="74">
        <f t="shared" si="6"/>
        <v>-26576268</v>
      </c>
      <c r="M47" s="73">
        <f t="shared" si="6"/>
        <v>-38107656</v>
      </c>
      <c r="N47" s="73">
        <f t="shared" si="6"/>
        <v>-90699300</v>
      </c>
      <c r="O47" s="74">
        <f t="shared" si="6"/>
        <v>22718634</v>
      </c>
      <c r="P47" s="74">
        <f t="shared" si="6"/>
        <v>-28310476</v>
      </c>
      <c r="Q47" s="74">
        <f t="shared" si="6"/>
        <v>15613535</v>
      </c>
      <c r="R47" s="74">
        <f t="shared" si="6"/>
        <v>10021693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121751558</v>
      </c>
      <c r="X47" s="74">
        <f t="shared" si="6"/>
        <v>196124987</v>
      </c>
      <c r="Y47" s="74">
        <f t="shared" si="6"/>
        <v>-74373429</v>
      </c>
      <c r="Z47" s="75">
        <f>+IF(X47&lt;&gt;0,+(Y47/X47)*100,0)</f>
        <v>-37.92144496101356</v>
      </c>
      <c r="AA47" s="76">
        <f>SUM(AA45:AA46)</f>
        <v>59908231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94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100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/>
      <c r="D5" s="6"/>
      <c r="E5" s="7">
        <v>5800000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>
        <v>2900001</v>
      </c>
      <c r="Y5" s="8">
        <v>-2900001</v>
      </c>
      <c r="Z5" s="2">
        <v>-100</v>
      </c>
      <c r="AA5" s="6"/>
    </row>
    <row r="6" spans="1:27" ht="13.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/>
      <c r="D9" s="6"/>
      <c r="E9" s="7"/>
      <c r="F9" s="8">
        <v>5800000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>
        <v>1450000</v>
      </c>
      <c r="Y9" s="8">
        <v>-1450000</v>
      </c>
      <c r="Z9" s="2">
        <v>-100</v>
      </c>
      <c r="AA9" s="6">
        <v>5800000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978020</v>
      </c>
      <c r="D11" s="6"/>
      <c r="E11" s="7">
        <v>4507607</v>
      </c>
      <c r="F11" s="8">
        <v>1523075</v>
      </c>
      <c r="G11" s="8">
        <v>152888</v>
      </c>
      <c r="H11" s="8">
        <v>79821</v>
      </c>
      <c r="I11" s="8">
        <v>192077</v>
      </c>
      <c r="J11" s="8">
        <v>424786</v>
      </c>
      <c r="K11" s="8">
        <v>-80444</v>
      </c>
      <c r="L11" s="8">
        <v>57726</v>
      </c>
      <c r="M11" s="8">
        <v>178303</v>
      </c>
      <c r="N11" s="8">
        <v>155585</v>
      </c>
      <c r="O11" s="8">
        <v>90395</v>
      </c>
      <c r="P11" s="8">
        <v>143088</v>
      </c>
      <c r="Q11" s="8">
        <v>90455</v>
      </c>
      <c r="R11" s="8">
        <v>323938</v>
      </c>
      <c r="S11" s="8"/>
      <c r="T11" s="8"/>
      <c r="U11" s="8"/>
      <c r="V11" s="8"/>
      <c r="W11" s="8">
        <v>904309</v>
      </c>
      <c r="X11" s="8">
        <v>2634572</v>
      </c>
      <c r="Y11" s="8">
        <v>-1730263</v>
      </c>
      <c r="Z11" s="2">
        <v>-65.68</v>
      </c>
      <c r="AA11" s="6">
        <v>1523075</v>
      </c>
    </row>
    <row r="12" spans="1:27" ht="13.5">
      <c r="A12" s="25" t="s">
        <v>37</v>
      </c>
      <c r="B12" s="29"/>
      <c r="C12" s="6">
        <v>12306263</v>
      </c>
      <c r="D12" s="6"/>
      <c r="E12" s="7">
        <v>16893435</v>
      </c>
      <c r="F12" s="8">
        <v>13293435</v>
      </c>
      <c r="G12" s="8">
        <v>527201</v>
      </c>
      <c r="H12" s="8">
        <v>1090709</v>
      </c>
      <c r="I12" s="8">
        <v>-491944</v>
      </c>
      <c r="J12" s="8">
        <v>1125966</v>
      </c>
      <c r="K12" s="8">
        <v>563312</v>
      </c>
      <c r="L12" s="8">
        <v>972499</v>
      </c>
      <c r="M12" s="8">
        <v>244999</v>
      </c>
      <c r="N12" s="8">
        <v>1780810</v>
      </c>
      <c r="O12" s="8">
        <v>108347</v>
      </c>
      <c r="P12" s="8">
        <v>431597</v>
      </c>
      <c r="Q12" s="8">
        <v>766303</v>
      </c>
      <c r="R12" s="8">
        <v>1306247</v>
      </c>
      <c r="S12" s="8"/>
      <c r="T12" s="8"/>
      <c r="U12" s="8"/>
      <c r="V12" s="8"/>
      <c r="W12" s="8">
        <v>4213023</v>
      </c>
      <c r="X12" s="8">
        <v>11770074</v>
      </c>
      <c r="Y12" s="8">
        <v>-7557051</v>
      </c>
      <c r="Z12" s="2">
        <v>-64.21</v>
      </c>
      <c r="AA12" s="6">
        <v>13293435</v>
      </c>
    </row>
    <row r="13" spans="1:27" ht="13.5">
      <c r="A13" s="23" t="s">
        <v>38</v>
      </c>
      <c r="B13" s="29"/>
      <c r="C13" s="6">
        <v>2423660</v>
      </c>
      <c r="D13" s="6"/>
      <c r="E13" s="7">
        <v>963851</v>
      </c>
      <c r="F13" s="8">
        <v>3500000</v>
      </c>
      <c r="G13" s="8">
        <v>587302</v>
      </c>
      <c r="H13" s="8">
        <v>277875</v>
      </c>
      <c r="I13" s="8">
        <v>575745</v>
      </c>
      <c r="J13" s="8">
        <v>1440922</v>
      </c>
      <c r="K13" s="8">
        <v>-294007</v>
      </c>
      <c r="L13" s="8">
        <v>285083</v>
      </c>
      <c r="M13" s="8">
        <v>289834</v>
      </c>
      <c r="N13" s="8">
        <v>280910</v>
      </c>
      <c r="O13" s="8">
        <v>272501</v>
      </c>
      <c r="P13" s="8">
        <v>280718</v>
      </c>
      <c r="Q13" s="8">
        <v>295345</v>
      </c>
      <c r="R13" s="8">
        <v>848564</v>
      </c>
      <c r="S13" s="8"/>
      <c r="T13" s="8"/>
      <c r="U13" s="8"/>
      <c r="V13" s="8"/>
      <c r="W13" s="8">
        <v>2570396</v>
      </c>
      <c r="X13" s="8">
        <v>1356923</v>
      </c>
      <c r="Y13" s="8">
        <v>1213473</v>
      </c>
      <c r="Z13" s="2">
        <v>89.43</v>
      </c>
      <c r="AA13" s="6">
        <v>3500000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/>
      <c r="D15" s="6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2"/>
      <c r="AA15" s="6"/>
    </row>
    <row r="16" spans="1:27" ht="13.5">
      <c r="A16" s="23" t="s">
        <v>41</v>
      </c>
      <c r="B16" s="29"/>
      <c r="C16" s="6">
        <v>484416</v>
      </c>
      <c r="D16" s="6"/>
      <c r="E16" s="7">
        <v>105000</v>
      </c>
      <c r="F16" s="8">
        <v>105000</v>
      </c>
      <c r="G16" s="8">
        <v>38389</v>
      </c>
      <c r="H16" s="8">
        <v>11981</v>
      </c>
      <c r="I16" s="8">
        <v>16005</v>
      </c>
      <c r="J16" s="8">
        <v>66375</v>
      </c>
      <c r="K16" s="8">
        <v>-23455</v>
      </c>
      <c r="L16" s="8">
        <v>3761</v>
      </c>
      <c r="M16" s="8">
        <v>9954</v>
      </c>
      <c r="N16" s="8">
        <v>-9740</v>
      </c>
      <c r="O16" s="8">
        <v>3460</v>
      </c>
      <c r="P16" s="8">
        <v>6767</v>
      </c>
      <c r="Q16" s="8">
        <v>731</v>
      </c>
      <c r="R16" s="8">
        <v>10958</v>
      </c>
      <c r="S16" s="8"/>
      <c r="T16" s="8"/>
      <c r="U16" s="8"/>
      <c r="V16" s="8"/>
      <c r="W16" s="8">
        <v>67593</v>
      </c>
      <c r="X16" s="8">
        <v>78750</v>
      </c>
      <c r="Y16" s="8">
        <v>-11157</v>
      </c>
      <c r="Z16" s="2">
        <v>-14.17</v>
      </c>
      <c r="AA16" s="6">
        <v>105000</v>
      </c>
    </row>
    <row r="17" spans="1:27" ht="13.5">
      <c r="A17" s="23" t="s">
        <v>42</v>
      </c>
      <c r="B17" s="29"/>
      <c r="C17" s="6">
        <v>17364956</v>
      </c>
      <c r="D17" s="6"/>
      <c r="E17" s="7">
        <v>183014500</v>
      </c>
      <c r="F17" s="8">
        <v>185560867</v>
      </c>
      <c r="G17" s="8"/>
      <c r="H17" s="8">
        <v>4190434</v>
      </c>
      <c r="I17" s="8">
        <v>36444420</v>
      </c>
      <c r="J17" s="8">
        <v>40634854</v>
      </c>
      <c r="K17" s="8">
        <v>10628571</v>
      </c>
      <c r="L17" s="8">
        <v>15140676</v>
      </c>
      <c r="M17" s="8">
        <v>14982009</v>
      </c>
      <c r="N17" s="8">
        <v>40751256</v>
      </c>
      <c r="O17" s="8">
        <v>11641380</v>
      </c>
      <c r="P17" s="8">
        <v>13759025</v>
      </c>
      <c r="Q17" s="8">
        <v>17129718</v>
      </c>
      <c r="R17" s="8">
        <v>42530123</v>
      </c>
      <c r="S17" s="8"/>
      <c r="T17" s="8"/>
      <c r="U17" s="8"/>
      <c r="V17" s="8"/>
      <c r="W17" s="8">
        <v>123916233</v>
      </c>
      <c r="X17" s="8">
        <v>137897468</v>
      </c>
      <c r="Y17" s="8">
        <v>-13981235</v>
      </c>
      <c r="Z17" s="2">
        <v>-10.14</v>
      </c>
      <c r="AA17" s="6">
        <v>185560867</v>
      </c>
    </row>
    <row r="18" spans="1:27" ht="13.5">
      <c r="A18" s="23" t="s">
        <v>43</v>
      </c>
      <c r="B18" s="29"/>
      <c r="C18" s="6">
        <v>28672401</v>
      </c>
      <c r="D18" s="6"/>
      <c r="E18" s="7">
        <v>21524000</v>
      </c>
      <c r="F18" s="8">
        <v>29647753</v>
      </c>
      <c r="G18" s="8">
        <v>65571000</v>
      </c>
      <c r="H18" s="8">
        <v>1408000</v>
      </c>
      <c r="I18" s="8"/>
      <c r="J18" s="8">
        <v>66979000</v>
      </c>
      <c r="K18" s="8"/>
      <c r="L18" s="8">
        <v>1014000</v>
      </c>
      <c r="M18" s="8">
        <v>80000</v>
      </c>
      <c r="N18" s="8">
        <v>1094000</v>
      </c>
      <c r="O18" s="8">
        <v>900000</v>
      </c>
      <c r="P18" s="8">
        <v>1087000</v>
      </c>
      <c r="Q18" s="8">
        <v>1629565</v>
      </c>
      <c r="R18" s="8">
        <v>3616565</v>
      </c>
      <c r="S18" s="8"/>
      <c r="T18" s="8"/>
      <c r="U18" s="8"/>
      <c r="V18" s="8"/>
      <c r="W18" s="8">
        <v>71689565</v>
      </c>
      <c r="X18" s="8">
        <v>19910781</v>
      </c>
      <c r="Y18" s="8">
        <v>51778784</v>
      </c>
      <c r="Z18" s="2">
        <v>260.05</v>
      </c>
      <c r="AA18" s="6">
        <v>29647753</v>
      </c>
    </row>
    <row r="19" spans="1:27" ht="13.5">
      <c r="A19" s="23" t="s">
        <v>44</v>
      </c>
      <c r="B19" s="29"/>
      <c r="C19" s="6">
        <v>158034524</v>
      </c>
      <c r="D19" s="6"/>
      <c r="E19" s="7">
        <v>180226215</v>
      </c>
      <c r="F19" s="26">
        <v>162307768</v>
      </c>
      <c r="G19" s="26">
        <v>694885</v>
      </c>
      <c r="H19" s="26">
        <v>689298</v>
      </c>
      <c r="I19" s="26">
        <v>1437121</v>
      </c>
      <c r="J19" s="26">
        <v>2821304</v>
      </c>
      <c r="K19" s="26">
        <v>75757</v>
      </c>
      <c r="L19" s="26">
        <v>548310</v>
      </c>
      <c r="M19" s="26">
        <v>56211768</v>
      </c>
      <c r="N19" s="26">
        <v>56835835</v>
      </c>
      <c r="O19" s="26">
        <v>1588032</v>
      </c>
      <c r="P19" s="26">
        <v>1974253</v>
      </c>
      <c r="Q19" s="26">
        <v>41239477</v>
      </c>
      <c r="R19" s="26">
        <v>44801762</v>
      </c>
      <c r="S19" s="26"/>
      <c r="T19" s="26"/>
      <c r="U19" s="26"/>
      <c r="V19" s="26"/>
      <c r="W19" s="26">
        <v>104458901</v>
      </c>
      <c r="X19" s="26">
        <v>130690047</v>
      </c>
      <c r="Y19" s="26">
        <v>-26231146</v>
      </c>
      <c r="Z19" s="27">
        <v>-20.07</v>
      </c>
      <c r="AA19" s="28">
        <v>162307768</v>
      </c>
    </row>
    <row r="20" spans="1:27" ht="13.5">
      <c r="A20" s="23" t="s">
        <v>45</v>
      </c>
      <c r="B20" s="29"/>
      <c r="C20" s="6">
        <v>2364795</v>
      </c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222629035</v>
      </c>
      <c r="D21" s="33">
        <f t="shared" si="0"/>
        <v>0</v>
      </c>
      <c r="E21" s="34">
        <f t="shared" si="0"/>
        <v>413034608</v>
      </c>
      <c r="F21" s="35">
        <f t="shared" si="0"/>
        <v>401737898</v>
      </c>
      <c r="G21" s="35">
        <f t="shared" si="0"/>
        <v>67571665</v>
      </c>
      <c r="H21" s="35">
        <f t="shared" si="0"/>
        <v>7748118</v>
      </c>
      <c r="I21" s="35">
        <f t="shared" si="0"/>
        <v>38173424</v>
      </c>
      <c r="J21" s="35">
        <f t="shared" si="0"/>
        <v>113493207</v>
      </c>
      <c r="K21" s="35">
        <f t="shared" si="0"/>
        <v>10869734</v>
      </c>
      <c r="L21" s="35">
        <f t="shared" si="0"/>
        <v>18022055</v>
      </c>
      <c r="M21" s="35">
        <f t="shared" si="0"/>
        <v>71996867</v>
      </c>
      <c r="N21" s="35">
        <f t="shared" si="0"/>
        <v>100888656</v>
      </c>
      <c r="O21" s="35">
        <f t="shared" si="0"/>
        <v>14604115</v>
      </c>
      <c r="P21" s="35">
        <f t="shared" si="0"/>
        <v>17682448</v>
      </c>
      <c r="Q21" s="35">
        <f t="shared" si="0"/>
        <v>61151594</v>
      </c>
      <c r="R21" s="35">
        <f t="shared" si="0"/>
        <v>93438157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307820020</v>
      </c>
      <c r="X21" s="35">
        <f t="shared" si="0"/>
        <v>308688616</v>
      </c>
      <c r="Y21" s="35">
        <f t="shared" si="0"/>
        <v>-868596</v>
      </c>
      <c r="Z21" s="36">
        <f>+IF(X21&lt;&gt;0,+(Y21/X21)*100,0)</f>
        <v>-0.2813825826346638</v>
      </c>
      <c r="AA21" s="33">
        <f>SUM(AA5:AA20)</f>
        <v>401737898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142773285</v>
      </c>
      <c r="D24" s="6"/>
      <c r="E24" s="7">
        <v>144963803</v>
      </c>
      <c r="F24" s="8">
        <v>146256534</v>
      </c>
      <c r="G24" s="8">
        <v>11259821</v>
      </c>
      <c r="H24" s="8">
        <v>11123861</v>
      </c>
      <c r="I24" s="8">
        <v>11575601</v>
      </c>
      <c r="J24" s="8">
        <v>33959283</v>
      </c>
      <c r="K24" s="8">
        <v>11959185</v>
      </c>
      <c r="L24" s="8">
        <v>17141764</v>
      </c>
      <c r="M24" s="8">
        <v>12434365</v>
      </c>
      <c r="N24" s="8">
        <v>41535314</v>
      </c>
      <c r="O24" s="8">
        <v>13210639</v>
      </c>
      <c r="P24" s="8">
        <v>12061500</v>
      </c>
      <c r="Q24" s="8">
        <v>12044563</v>
      </c>
      <c r="R24" s="8">
        <v>37316702</v>
      </c>
      <c r="S24" s="8"/>
      <c r="T24" s="8"/>
      <c r="U24" s="8"/>
      <c r="V24" s="8"/>
      <c r="W24" s="8">
        <v>112811299</v>
      </c>
      <c r="X24" s="8">
        <v>108906383</v>
      </c>
      <c r="Y24" s="8">
        <v>3904916</v>
      </c>
      <c r="Z24" s="2">
        <v>3.59</v>
      </c>
      <c r="AA24" s="6">
        <v>146256534</v>
      </c>
    </row>
    <row r="25" spans="1:27" ht="13.5">
      <c r="A25" s="25" t="s">
        <v>49</v>
      </c>
      <c r="B25" s="24"/>
      <c r="C25" s="6">
        <v>11053301</v>
      </c>
      <c r="D25" s="6"/>
      <c r="E25" s="7">
        <v>12827664</v>
      </c>
      <c r="F25" s="8">
        <v>12827664</v>
      </c>
      <c r="G25" s="8">
        <v>848331</v>
      </c>
      <c r="H25" s="8">
        <v>833622</v>
      </c>
      <c r="I25" s="8">
        <v>826796</v>
      </c>
      <c r="J25" s="8">
        <v>2508749</v>
      </c>
      <c r="K25" s="8">
        <v>785906</v>
      </c>
      <c r="L25" s="8">
        <v>815104</v>
      </c>
      <c r="M25" s="8">
        <v>833388</v>
      </c>
      <c r="N25" s="8">
        <v>2434398</v>
      </c>
      <c r="O25" s="8">
        <v>811246</v>
      </c>
      <c r="P25" s="8">
        <v>811153</v>
      </c>
      <c r="Q25" s="8">
        <v>818055</v>
      </c>
      <c r="R25" s="8">
        <v>2440454</v>
      </c>
      <c r="S25" s="8"/>
      <c r="T25" s="8"/>
      <c r="U25" s="8"/>
      <c r="V25" s="8"/>
      <c r="W25" s="8">
        <v>7383601</v>
      </c>
      <c r="X25" s="8">
        <v>9620739</v>
      </c>
      <c r="Y25" s="8">
        <v>-2237138</v>
      </c>
      <c r="Z25" s="2">
        <v>-23.25</v>
      </c>
      <c r="AA25" s="6">
        <v>12827664</v>
      </c>
    </row>
    <row r="26" spans="1:27" ht="13.5">
      <c r="A26" s="25" t="s">
        <v>50</v>
      </c>
      <c r="B26" s="24"/>
      <c r="C26" s="6">
        <v>12554897</v>
      </c>
      <c r="D26" s="6"/>
      <c r="E26" s="7">
        <v>1720642</v>
      </c>
      <c r="F26" s="8">
        <v>3593642</v>
      </c>
      <c r="G26" s="8"/>
      <c r="H26" s="8"/>
      <c r="I26" s="8"/>
      <c r="J26" s="8"/>
      <c r="K26" s="8"/>
      <c r="L26" s="8"/>
      <c r="M26" s="8"/>
      <c r="N26" s="8"/>
      <c r="O26" s="8">
        <v>16702</v>
      </c>
      <c r="P26" s="8"/>
      <c r="Q26" s="8"/>
      <c r="R26" s="8">
        <v>16702</v>
      </c>
      <c r="S26" s="8"/>
      <c r="T26" s="8"/>
      <c r="U26" s="8"/>
      <c r="V26" s="8"/>
      <c r="W26" s="8">
        <v>16702</v>
      </c>
      <c r="X26" s="8">
        <v>1663481</v>
      </c>
      <c r="Y26" s="8">
        <v>-1646779</v>
      </c>
      <c r="Z26" s="2">
        <v>-99</v>
      </c>
      <c r="AA26" s="6">
        <v>3593642</v>
      </c>
    </row>
    <row r="27" spans="1:27" ht="13.5">
      <c r="A27" s="25" t="s">
        <v>51</v>
      </c>
      <c r="B27" s="24"/>
      <c r="C27" s="6">
        <v>-14796027</v>
      </c>
      <c r="D27" s="6"/>
      <c r="E27" s="7">
        <v>3476657</v>
      </c>
      <c r="F27" s="8">
        <v>3423907</v>
      </c>
      <c r="G27" s="8">
        <v>376584</v>
      </c>
      <c r="H27" s="8"/>
      <c r="I27" s="8">
        <v>753168</v>
      </c>
      <c r="J27" s="8">
        <v>1129752</v>
      </c>
      <c r="K27" s="8">
        <v>376584</v>
      </c>
      <c r="L27" s="8">
        <v>377149</v>
      </c>
      <c r="M27" s="8">
        <v>376584</v>
      </c>
      <c r="N27" s="8">
        <v>1130317</v>
      </c>
      <c r="O27" s="8">
        <v>397084</v>
      </c>
      <c r="P27" s="8">
        <v>376584</v>
      </c>
      <c r="Q27" s="8">
        <v>376584</v>
      </c>
      <c r="R27" s="8">
        <v>1150252</v>
      </c>
      <c r="S27" s="8"/>
      <c r="T27" s="8"/>
      <c r="U27" s="8"/>
      <c r="V27" s="8"/>
      <c r="W27" s="8">
        <v>3410321</v>
      </c>
      <c r="X27" s="8">
        <v>2594303</v>
      </c>
      <c r="Y27" s="8">
        <v>816018</v>
      </c>
      <c r="Z27" s="2">
        <v>31.45</v>
      </c>
      <c r="AA27" s="6">
        <v>3423907</v>
      </c>
    </row>
    <row r="28" spans="1:27" ht="13.5">
      <c r="A28" s="25" t="s">
        <v>52</v>
      </c>
      <c r="B28" s="24"/>
      <c r="C28" s="6">
        <v>127408</v>
      </c>
      <c r="D28" s="6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2"/>
      <c r="AA28" s="6"/>
    </row>
    <row r="29" spans="1:27" ht="13.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3.5">
      <c r="A30" s="25" t="s">
        <v>54</v>
      </c>
      <c r="B30" s="24"/>
      <c r="C30" s="6">
        <v>2920999</v>
      </c>
      <c r="D30" s="6"/>
      <c r="E30" s="7">
        <v>2381442</v>
      </c>
      <c r="F30" s="8">
        <v>2424480</v>
      </c>
      <c r="G30" s="8">
        <v>17809</v>
      </c>
      <c r="H30" s="8">
        <v>112783</v>
      </c>
      <c r="I30" s="8">
        <v>68566</v>
      </c>
      <c r="J30" s="8">
        <v>199158</v>
      </c>
      <c r="K30" s="8">
        <v>126130</v>
      </c>
      <c r="L30" s="8">
        <v>151498</v>
      </c>
      <c r="M30" s="8">
        <v>521598</v>
      </c>
      <c r="N30" s="8">
        <v>799226</v>
      </c>
      <c r="O30" s="8">
        <v>607919</v>
      </c>
      <c r="P30" s="8">
        <v>139433</v>
      </c>
      <c r="Q30" s="8">
        <v>295747</v>
      </c>
      <c r="R30" s="8">
        <v>1043099</v>
      </c>
      <c r="S30" s="8"/>
      <c r="T30" s="8"/>
      <c r="U30" s="8"/>
      <c r="V30" s="8"/>
      <c r="W30" s="8">
        <v>2041483</v>
      </c>
      <c r="X30" s="8">
        <v>2046102</v>
      </c>
      <c r="Y30" s="8">
        <v>-4619</v>
      </c>
      <c r="Z30" s="2">
        <v>-0.23</v>
      </c>
      <c r="AA30" s="6">
        <v>2424480</v>
      </c>
    </row>
    <row r="31" spans="1:27" ht="13.5">
      <c r="A31" s="25" t="s">
        <v>55</v>
      </c>
      <c r="B31" s="24"/>
      <c r="C31" s="6">
        <v>28168520</v>
      </c>
      <c r="D31" s="6"/>
      <c r="E31" s="7">
        <v>46673185</v>
      </c>
      <c r="F31" s="8">
        <v>31435645</v>
      </c>
      <c r="G31" s="8">
        <v>37051</v>
      </c>
      <c r="H31" s="8">
        <v>676834</v>
      </c>
      <c r="I31" s="8">
        <v>3601304</v>
      </c>
      <c r="J31" s="8">
        <v>4315189</v>
      </c>
      <c r="K31" s="8">
        <v>977840</v>
      </c>
      <c r="L31" s="8">
        <v>994996</v>
      </c>
      <c r="M31" s="8">
        <v>1571542</v>
      </c>
      <c r="N31" s="8">
        <v>3544378</v>
      </c>
      <c r="O31" s="8">
        <v>751895</v>
      </c>
      <c r="P31" s="8">
        <v>1695274</v>
      </c>
      <c r="Q31" s="8">
        <v>802414</v>
      </c>
      <c r="R31" s="8">
        <v>3249583</v>
      </c>
      <c r="S31" s="8"/>
      <c r="T31" s="8"/>
      <c r="U31" s="8"/>
      <c r="V31" s="8"/>
      <c r="W31" s="8">
        <v>11109150</v>
      </c>
      <c r="X31" s="8">
        <v>32323087</v>
      </c>
      <c r="Y31" s="8">
        <v>-21213937</v>
      </c>
      <c r="Z31" s="2">
        <v>-65.63</v>
      </c>
      <c r="AA31" s="6">
        <v>31435645</v>
      </c>
    </row>
    <row r="32" spans="1:27" ht="13.5">
      <c r="A32" s="25" t="s">
        <v>43</v>
      </c>
      <c r="B32" s="24"/>
      <c r="C32" s="6">
        <v>1117184</v>
      </c>
      <c r="D32" s="6"/>
      <c r="E32" s="7">
        <v>1965000</v>
      </c>
      <c r="F32" s="8">
        <v>1635785</v>
      </c>
      <c r="G32" s="8">
        <v>34900</v>
      </c>
      <c r="H32" s="8">
        <v>95108</v>
      </c>
      <c r="I32" s="8">
        <v>376475</v>
      </c>
      <c r="J32" s="8">
        <v>506483</v>
      </c>
      <c r="K32" s="8">
        <v>29700</v>
      </c>
      <c r="L32" s="8">
        <v>410000</v>
      </c>
      <c r="M32" s="8"/>
      <c r="N32" s="8">
        <v>439700</v>
      </c>
      <c r="O32" s="8">
        <v>6360</v>
      </c>
      <c r="P32" s="8">
        <v>45000</v>
      </c>
      <c r="Q32" s="8">
        <v>82000</v>
      </c>
      <c r="R32" s="8">
        <v>133360</v>
      </c>
      <c r="S32" s="8"/>
      <c r="T32" s="8"/>
      <c r="U32" s="8"/>
      <c r="V32" s="8"/>
      <c r="W32" s="8">
        <v>1079543</v>
      </c>
      <c r="X32" s="8">
        <v>1436444</v>
      </c>
      <c r="Y32" s="8">
        <v>-356901</v>
      </c>
      <c r="Z32" s="2">
        <v>-24.85</v>
      </c>
      <c r="AA32" s="6">
        <v>1635785</v>
      </c>
    </row>
    <row r="33" spans="1:27" ht="13.5">
      <c r="A33" s="25" t="s">
        <v>56</v>
      </c>
      <c r="B33" s="24"/>
      <c r="C33" s="6">
        <v>29178479</v>
      </c>
      <c r="D33" s="6"/>
      <c r="E33" s="7">
        <v>204649268</v>
      </c>
      <c r="F33" s="8">
        <v>203527978</v>
      </c>
      <c r="G33" s="8">
        <v>8320192</v>
      </c>
      <c r="H33" s="8">
        <v>19544260</v>
      </c>
      <c r="I33" s="8">
        <v>16513713</v>
      </c>
      <c r="J33" s="8">
        <v>44378165</v>
      </c>
      <c r="K33" s="8">
        <v>14198285</v>
      </c>
      <c r="L33" s="8">
        <v>12190349</v>
      </c>
      <c r="M33" s="8">
        <v>14681561</v>
      </c>
      <c r="N33" s="8">
        <v>41070195</v>
      </c>
      <c r="O33" s="8">
        <v>14114213</v>
      </c>
      <c r="P33" s="8">
        <v>16117798</v>
      </c>
      <c r="Q33" s="8">
        <v>16176529</v>
      </c>
      <c r="R33" s="8">
        <v>46408540</v>
      </c>
      <c r="S33" s="8"/>
      <c r="T33" s="8"/>
      <c r="U33" s="8"/>
      <c r="V33" s="8"/>
      <c r="W33" s="8">
        <v>131856900</v>
      </c>
      <c r="X33" s="8">
        <v>153110803</v>
      </c>
      <c r="Y33" s="8">
        <v>-21253903</v>
      </c>
      <c r="Z33" s="2">
        <v>-13.88</v>
      </c>
      <c r="AA33" s="6">
        <v>203527978</v>
      </c>
    </row>
    <row r="34" spans="1:27" ht="13.5">
      <c r="A34" s="23" t="s">
        <v>57</v>
      </c>
      <c r="B34" s="29"/>
      <c r="C34" s="6">
        <v>141431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213239477</v>
      </c>
      <c r="D35" s="33">
        <f>SUM(D24:D34)</f>
        <v>0</v>
      </c>
      <c r="E35" s="34">
        <f t="shared" si="1"/>
        <v>418657661</v>
      </c>
      <c r="F35" s="35">
        <f t="shared" si="1"/>
        <v>405125635</v>
      </c>
      <c r="G35" s="35">
        <f t="shared" si="1"/>
        <v>20894688</v>
      </c>
      <c r="H35" s="35">
        <f t="shared" si="1"/>
        <v>32386468</v>
      </c>
      <c r="I35" s="35">
        <f t="shared" si="1"/>
        <v>33715623</v>
      </c>
      <c r="J35" s="35">
        <f t="shared" si="1"/>
        <v>86996779</v>
      </c>
      <c r="K35" s="35">
        <f t="shared" si="1"/>
        <v>28453630</v>
      </c>
      <c r="L35" s="35">
        <f t="shared" si="1"/>
        <v>32080860</v>
      </c>
      <c r="M35" s="35">
        <f t="shared" si="1"/>
        <v>30419038</v>
      </c>
      <c r="N35" s="35">
        <f t="shared" si="1"/>
        <v>90953528</v>
      </c>
      <c r="O35" s="35">
        <f t="shared" si="1"/>
        <v>29916058</v>
      </c>
      <c r="P35" s="35">
        <f t="shared" si="1"/>
        <v>31246742</v>
      </c>
      <c r="Q35" s="35">
        <f t="shared" si="1"/>
        <v>30595892</v>
      </c>
      <c r="R35" s="35">
        <f t="shared" si="1"/>
        <v>91758692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269708999</v>
      </c>
      <c r="X35" s="35">
        <f t="shared" si="1"/>
        <v>311701342</v>
      </c>
      <c r="Y35" s="35">
        <f t="shared" si="1"/>
        <v>-41992343</v>
      </c>
      <c r="Z35" s="36">
        <f>+IF(X35&lt;&gt;0,+(Y35/X35)*100,0)</f>
        <v>-13.471980175176787</v>
      </c>
      <c r="AA35" s="33">
        <f>SUM(AA24:AA34)</f>
        <v>405125635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9389558</v>
      </c>
      <c r="D37" s="46">
        <f>+D21-D35</f>
        <v>0</v>
      </c>
      <c r="E37" s="47">
        <f t="shared" si="2"/>
        <v>-5623053</v>
      </c>
      <c r="F37" s="48">
        <f t="shared" si="2"/>
        <v>-3387737</v>
      </c>
      <c r="G37" s="48">
        <f t="shared" si="2"/>
        <v>46676977</v>
      </c>
      <c r="H37" s="48">
        <f t="shared" si="2"/>
        <v>-24638350</v>
      </c>
      <c r="I37" s="48">
        <f t="shared" si="2"/>
        <v>4457801</v>
      </c>
      <c r="J37" s="48">
        <f t="shared" si="2"/>
        <v>26496428</v>
      </c>
      <c r="K37" s="48">
        <f t="shared" si="2"/>
        <v>-17583896</v>
      </c>
      <c r="L37" s="48">
        <f t="shared" si="2"/>
        <v>-14058805</v>
      </c>
      <c r="M37" s="48">
        <f t="shared" si="2"/>
        <v>41577829</v>
      </c>
      <c r="N37" s="48">
        <f t="shared" si="2"/>
        <v>9935128</v>
      </c>
      <c r="O37" s="48">
        <f t="shared" si="2"/>
        <v>-15311943</v>
      </c>
      <c r="P37" s="48">
        <f t="shared" si="2"/>
        <v>-13564294</v>
      </c>
      <c r="Q37" s="48">
        <f t="shared" si="2"/>
        <v>30555702</v>
      </c>
      <c r="R37" s="48">
        <f t="shared" si="2"/>
        <v>1679465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38111021</v>
      </c>
      <c r="X37" s="48">
        <f>IF(F21=F35,0,X21-X35)</f>
        <v>-3012726</v>
      </c>
      <c r="Y37" s="48">
        <f t="shared" si="2"/>
        <v>41123747</v>
      </c>
      <c r="Z37" s="49">
        <f>+IF(X37&lt;&gt;0,+(Y37/X37)*100,0)</f>
        <v>-1365.001231442886</v>
      </c>
      <c r="AA37" s="46">
        <f>+AA21-AA35</f>
        <v>-3387737</v>
      </c>
    </row>
    <row r="38" spans="1:27" ht="22.5" customHeight="1">
      <c r="A38" s="50" t="s">
        <v>60</v>
      </c>
      <c r="B38" s="29"/>
      <c r="C38" s="6">
        <v>1813374</v>
      </c>
      <c r="D38" s="6"/>
      <c r="E38" s="7">
        <v>4247000</v>
      </c>
      <c r="F38" s="8">
        <v>5447000</v>
      </c>
      <c r="G38" s="8"/>
      <c r="H38" s="8">
        <v>1798000</v>
      </c>
      <c r="I38" s="8"/>
      <c r="J38" s="8">
        <v>1798000</v>
      </c>
      <c r="K38" s="8"/>
      <c r="L38" s="8"/>
      <c r="M38" s="8"/>
      <c r="N38" s="8"/>
      <c r="O38" s="8"/>
      <c r="P38" s="8">
        <v>771000</v>
      </c>
      <c r="Q38" s="8">
        <v>2260900</v>
      </c>
      <c r="R38" s="8">
        <v>3031900</v>
      </c>
      <c r="S38" s="8"/>
      <c r="T38" s="8"/>
      <c r="U38" s="8"/>
      <c r="V38" s="8"/>
      <c r="W38" s="8">
        <v>4829900</v>
      </c>
      <c r="X38" s="8">
        <v>3785252</v>
      </c>
      <c r="Y38" s="8">
        <v>1044648</v>
      </c>
      <c r="Z38" s="2">
        <v>27.6</v>
      </c>
      <c r="AA38" s="6">
        <v>5447000</v>
      </c>
    </row>
    <row r="39" spans="1:27" ht="57" customHeight="1">
      <c r="A39" s="50" t="s">
        <v>61</v>
      </c>
      <c r="B39" s="29"/>
      <c r="C39" s="28">
        <v>1023231</v>
      </c>
      <c r="D39" s="28"/>
      <c r="E39" s="7">
        <v>38337</v>
      </c>
      <c r="F39" s="26">
        <v>38337</v>
      </c>
      <c r="G39" s="26"/>
      <c r="H39" s="26"/>
      <c r="I39" s="26"/>
      <c r="J39" s="26"/>
      <c r="K39" s="26">
        <v>123913</v>
      </c>
      <c r="L39" s="26">
        <v>18065</v>
      </c>
      <c r="M39" s="26"/>
      <c r="N39" s="26">
        <v>141978</v>
      </c>
      <c r="O39" s="26">
        <v>-3478</v>
      </c>
      <c r="P39" s="26">
        <v>292247</v>
      </c>
      <c r="Q39" s="26"/>
      <c r="R39" s="26">
        <v>288769</v>
      </c>
      <c r="S39" s="26"/>
      <c r="T39" s="26"/>
      <c r="U39" s="26"/>
      <c r="V39" s="26"/>
      <c r="W39" s="26">
        <v>430747</v>
      </c>
      <c r="X39" s="26">
        <v>28752</v>
      </c>
      <c r="Y39" s="26">
        <v>401995</v>
      </c>
      <c r="Z39" s="27">
        <v>1398.15</v>
      </c>
      <c r="AA39" s="28">
        <v>38337</v>
      </c>
    </row>
    <row r="40" spans="1:27" ht="13.5">
      <c r="A40" s="23" t="s">
        <v>62</v>
      </c>
      <c r="B40" s="29"/>
      <c r="C40" s="51">
        <v>2457968</v>
      </c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14684131</v>
      </c>
      <c r="D41" s="56">
        <f>SUM(D37:D40)</f>
        <v>0</v>
      </c>
      <c r="E41" s="57">
        <f t="shared" si="3"/>
        <v>-1337716</v>
      </c>
      <c r="F41" s="58">
        <f t="shared" si="3"/>
        <v>2097600</v>
      </c>
      <c r="G41" s="58">
        <f t="shared" si="3"/>
        <v>46676977</v>
      </c>
      <c r="H41" s="58">
        <f t="shared" si="3"/>
        <v>-22840350</v>
      </c>
      <c r="I41" s="58">
        <f t="shared" si="3"/>
        <v>4457801</v>
      </c>
      <c r="J41" s="58">
        <f t="shared" si="3"/>
        <v>28294428</v>
      </c>
      <c r="K41" s="58">
        <f t="shared" si="3"/>
        <v>-17459983</v>
      </c>
      <c r="L41" s="58">
        <f t="shared" si="3"/>
        <v>-14040740</v>
      </c>
      <c r="M41" s="58">
        <f t="shared" si="3"/>
        <v>41577829</v>
      </c>
      <c r="N41" s="58">
        <f t="shared" si="3"/>
        <v>10077106</v>
      </c>
      <c r="O41" s="58">
        <f t="shared" si="3"/>
        <v>-15315421</v>
      </c>
      <c r="P41" s="58">
        <f t="shared" si="3"/>
        <v>-12501047</v>
      </c>
      <c r="Q41" s="58">
        <f t="shared" si="3"/>
        <v>32816602</v>
      </c>
      <c r="R41" s="58">
        <f t="shared" si="3"/>
        <v>5000134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43371668</v>
      </c>
      <c r="X41" s="58">
        <f t="shared" si="3"/>
        <v>801278</v>
      </c>
      <c r="Y41" s="58">
        <f t="shared" si="3"/>
        <v>42570390</v>
      </c>
      <c r="Z41" s="59">
        <f>+IF(X41&lt;&gt;0,+(Y41/X41)*100,0)</f>
        <v>5312.811533575114</v>
      </c>
      <c r="AA41" s="56">
        <f>SUM(AA37:AA40)</f>
        <v>2097600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14684131</v>
      </c>
      <c r="D43" s="64">
        <f>+D41-D42</f>
        <v>0</v>
      </c>
      <c r="E43" s="65">
        <f t="shared" si="4"/>
        <v>-1337716</v>
      </c>
      <c r="F43" s="66">
        <f t="shared" si="4"/>
        <v>2097600</v>
      </c>
      <c r="G43" s="66">
        <f t="shared" si="4"/>
        <v>46676977</v>
      </c>
      <c r="H43" s="66">
        <f t="shared" si="4"/>
        <v>-22840350</v>
      </c>
      <c r="I43" s="66">
        <f t="shared" si="4"/>
        <v>4457801</v>
      </c>
      <c r="J43" s="66">
        <f t="shared" si="4"/>
        <v>28294428</v>
      </c>
      <c r="K43" s="66">
        <f t="shared" si="4"/>
        <v>-17459983</v>
      </c>
      <c r="L43" s="66">
        <f t="shared" si="4"/>
        <v>-14040740</v>
      </c>
      <c r="M43" s="66">
        <f t="shared" si="4"/>
        <v>41577829</v>
      </c>
      <c r="N43" s="66">
        <f t="shared" si="4"/>
        <v>10077106</v>
      </c>
      <c r="O43" s="66">
        <f t="shared" si="4"/>
        <v>-15315421</v>
      </c>
      <c r="P43" s="66">
        <f t="shared" si="4"/>
        <v>-12501047</v>
      </c>
      <c r="Q43" s="66">
        <f t="shared" si="4"/>
        <v>32816602</v>
      </c>
      <c r="R43" s="66">
        <f t="shared" si="4"/>
        <v>5000134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43371668</v>
      </c>
      <c r="X43" s="66">
        <f t="shared" si="4"/>
        <v>801278</v>
      </c>
      <c r="Y43" s="66">
        <f t="shared" si="4"/>
        <v>42570390</v>
      </c>
      <c r="Z43" s="67">
        <f>+IF(X43&lt;&gt;0,+(Y43/X43)*100,0)</f>
        <v>5312.811533575114</v>
      </c>
      <c r="AA43" s="64">
        <f>+AA41-AA42</f>
        <v>2097600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14684131</v>
      </c>
      <c r="D45" s="56">
        <f>SUM(D43:D44)</f>
        <v>0</v>
      </c>
      <c r="E45" s="57">
        <f t="shared" si="5"/>
        <v>-1337716</v>
      </c>
      <c r="F45" s="58">
        <f t="shared" si="5"/>
        <v>2097600</v>
      </c>
      <c r="G45" s="58">
        <f t="shared" si="5"/>
        <v>46676977</v>
      </c>
      <c r="H45" s="58">
        <f t="shared" si="5"/>
        <v>-22840350</v>
      </c>
      <c r="I45" s="58">
        <f t="shared" si="5"/>
        <v>4457801</v>
      </c>
      <c r="J45" s="58">
        <f t="shared" si="5"/>
        <v>28294428</v>
      </c>
      <c r="K45" s="58">
        <f t="shared" si="5"/>
        <v>-17459983</v>
      </c>
      <c r="L45" s="58">
        <f t="shared" si="5"/>
        <v>-14040740</v>
      </c>
      <c r="M45" s="58">
        <f t="shared" si="5"/>
        <v>41577829</v>
      </c>
      <c r="N45" s="58">
        <f t="shared" si="5"/>
        <v>10077106</v>
      </c>
      <c r="O45" s="58">
        <f t="shared" si="5"/>
        <v>-15315421</v>
      </c>
      <c r="P45" s="58">
        <f t="shared" si="5"/>
        <v>-12501047</v>
      </c>
      <c r="Q45" s="58">
        <f t="shared" si="5"/>
        <v>32816602</v>
      </c>
      <c r="R45" s="58">
        <f t="shared" si="5"/>
        <v>5000134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43371668</v>
      </c>
      <c r="X45" s="58">
        <f t="shared" si="5"/>
        <v>801278</v>
      </c>
      <c r="Y45" s="58">
        <f t="shared" si="5"/>
        <v>42570390</v>
      </c>
      <c r="Z45" s="59">
        <f>+IF(X45&lt;&gt;0,+(Y45/X45)*100,0)</f>
        <v>5312.811533575114</v>
      </c>
      <c r="AA45" s="56">
        <f>SUM(AA43:AA44)</f>
        <v>2097600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14684131</v>
      </c>
      <c r="D47" s="71">
        <f>SUM(D45:D46)</f>
        <v>0</v>
      </c>
      <c r="E47" s="72">
        <f t="shared" si="6"/>
        <v>-1337716</v>
      </c>
      <c r="F47" s="73">
        <f t="shared" si="6"/>
        <v>2097600</v>
      </c>
      <c r="G47" s="73">
        <f t="shared" si="6"/>
        <v>46676977</v>
      </c>
      <c r="H47" s="74">
        <f t="shared" si="6"/>
        <v>-22840350</v>
      </c>
      <c r="I47" s="74">
        <f t="shared" si="6"/>
        <v>4457801</v>
      </c>
      <c r="J47" s="74">
        <f t="shared" si="6"/>
        <v>28294428</v>
      </c>
      <c r="K47" s="74">
        <f t="shared" si="6"/>
        <v>-17459983</v>
      </c>
      <c r="L47" s="74">
        <f t="shared" si="6"/>
        <v>-14040740</v>
      </c>
      <c r="M47" s="73">
        <f t="shared" si="6"/>
        <v>41577829</v>
      </c>
      <c r="N47" s="73">
        <f t="shared" si="6"/>
        <v>10077106</v>
      </c>
      <c r="O47" s="74">
        <f t="shared" si="6"/>
        <v>-15315421</v>
      </c>
      <c r="P47" s="74">
        <f t="shared" si="6"/>
        <v>-12501047</v>
      </c>
      <c r="Q47" s="74">
        <f t="shared" si="6"/>
        <v>32816602</v>
      </c>
      <c r="R47" s="74">
        <f t="shared" si="6"/>
        <v>5000134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43371668</v>
      </c>
      <c r="X47" s="74">
        <f t="shared" si="6"/>
        <v>801278</v>
      </c>
      <c r="Y47" s="74">
        <f t="shared" si="6"/>
        <v>42570390</v>
      </c>
      <c r="Z47" s="75">
        <f>+IF(X47&lt;&gt;0,+(Y47/X47)*100,0)</f>
        <v>5312.811533575114</v>
      </c>
      <c r="AA47" s="76">
        <f>SUM(AA45:AA46)</f>
        <v>2097600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95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100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3910433</v>
      </c>
      <c r="D5" s="6"/>
      <c r="E5" s="7">
        <v>4272800</v>
      </c>
      <c r="F5" s="8">
        <v>4115920</v>
      </c>
      <c r="G5" s="8">
        <v>4116355</v>
      </c>
      <c r="H5" s="8">
        <v>-752</v>
      </c>
      <c r="I5" s="8">
        <v>6451</v>
      </c>
      <c r="J5" s="8">
        <v>4122054</v>
      </c>
      <c r="K5" s="8"/>
      <c r="L5" s="8">
        <v>9727</v>
      </c>
      <c r="M5" s="8">
        <v>6366</v>
      </c>
      <c r="N5" s="8">
        <v>16093</v>
      </c>
      <c r="O5" s="8">
        <v>6451</v>
      </c>
      <c r="P5" s="8">
        <v>6451</v>
      </c>
      <c r="Q5" s="8">
        <v>-1024</v>
      </c>
      <c r="R5" s="8">
        <v>11878</v>
      </c>
      <c r="S5" s="8"/>
      <c r="T5" s="8"/>
      <c r="U5" s="8"/>
      <c r="V5" s="8"/>
      <c r="W5" s="8">
        <v>4150025</v>
      </c>
      <c r="X5" s="8">
        <v>4270781</v>
      </c>
      <c r="Y5" s="8">
        <v>-120756</v>
      </c>
      <c r="Z5" s="2">
        <v>-2.83</v>
      </c>
      <c r="AA5" s="6">
        <v>4115920</v>
      </c>
    </row>
    <row r="6" spans="1:27" ht="13.5">
      <c r="A6" s="23" t="s">
        <v>32</v>
      </c>
      <c r="B6" s="24"/>
      <c r="C6" s="6">
        <v>11950892</v>
      </c>
      <c r="D6" s="6"/>
      <c r="E6" s="7">
        <v>15054800</v>
      </c>
      <c r="F6" s="8">
        <v>15054800</v>
      </c>
      <c r="G6" s="8">
        <v>1227496</v>
      </c>
      <c r="H6" s="8">
        <v>1279658</v>
      </c>
      <c r="I6" s="8">
        <v>1507716</v>
      </c>
      <c r="J6" s="8">
        <v>4014870</v>
      </c>
      <c r="K6" s="8">
        <v>34762</v>
      </c>
      <c r="L6" s="8">
        <v>1311276</v>
      </c>
      <c r="M6" s="8">
        <v>1221217</v>
      </c>
      <c r="N6" s="8">
        <v>2567255</v>
      </c>
      <c r="O6" s="8">
        <v>1246255</v>
      </c>
      <c r="P6" s="8">
        <v>1316476</v>
      </c>
      <c r="Q6" s="8">
        <v>925362</v>
      </c>
      <c r="R6" s="8">
        <v>3488093</v>
      </c>
      <c r="S6" s="8"/>
      <c r="T6" s="8"/>
      <c r="U6" s="8"/>
      <c r="V6" s="8"/>
      <c r="W6" s="8">
        <v>10070218</v>
      </c>
      <c r="X6" s="8">
        <v>11494015</v>
      </c>
      <c r="Y6" s="8">
        <v>-1423797</v>
      </c>
      <c r="Z6" s="2">
        <v>-12.39</v>
      </c>
      <c r="AA6" s="6">
        <v>15054800</v>
      </c>
    </row>
    <row r="7" spans="1:27" ht="13.5">
      <c r="A7" s="25" t="s">
        <v>33</v>
      </c>
      <c r="B7" s="24"/>
      <c r="C7" s="6">
        <v>2015522</v>
      </c>
      <c r="D7" s="6"/>
      <c r="E7" s="7">
        <v>2742500</v>
      </c>
      <c r="F7" s="8">
        <v>2442500</v>
      </c>
      <c r="G7" s="8">
        <v>253533</v>
      </c>
      <c r="H7" s="8">
        <v>267439</v>
      </c>
      <c r="I7" s="8">
        <v>268722</v>
      </c>
      <c r="J7" s="8">
        <v>789694</v>
      </c>
      <c r="K7" s="8">
        <v>1339</v>
      </c>
      <c r="L7" s="8">
        <v>302937</v>
      </c>
      <c r="M7" s="8">
        <v>290146</v>
      </c>
      <c r="N7" s="8">
        <v>594422</v>
      </c>
      <c r="O7" s="8">
        <v>279510</v>
      </c>
      <c r="P7" s="8">
        <v>285402</v>
      </c>
      <c r="Q7" s="8">
        <v>275032</v>
      </c>
      <c r="R7" s="8">
        <v>839944</v>
      </c>
      <c r="S7" s="8"/>
      <c r="T7" s="8"/>
      <c r="U7" s="8"/>
      <c r="V7" s="8"/>
      <c r="W7" s="8">
        <v>2224060</v>
      </c>
      <c r="X7" s="8">
        <v>1960121</v>
      </c>
      <c r="Y7" s="8">
        <v>263939</v>
      </c>
      <c r="Z7" s="2">
        <v>13.47</v>
      </c>
      <c r="AA7" s="6">
        <v>2442500</v>
      </c>
    </row>
    <row r="8" spans="1:27" ht="13.5">
      <c r="A8" s="25" t="s">
        <v>34</v>
      </c>
      <c r="B8" s="24"/>
      <c r="C8" s="6">
        <v>1819614</v>
      </c>
      <c r="D8" s="6"/>
      <c r="E8" s="7">
        <v>1664000</v>
      </c>
      <c r="F8" s="8">
        <v>1809700</v>
      </c>
      <c r="G8" s="8">
        <v>243222</v>
      </c>
      <c r="H8" s="8">
        <v>243613</v>
      </c>
      <c r="I8" s="8">
        <v>245345</v>
      </c>
      <c r="J8" s="8">
        <v>732180</v>
      </c>
      <c r="K8" s="8"/>
      <c r="L8" s="8">
        <v>245345</v>
      </c>
      <c r="M8" s="8">
        <v>239758</v>
      </c>
      <c r="N8" s="8">
        <v>485103</v>
      </c>
      <c r="O8" s="8">
        <v>239358</v>
      </c>
      <c r="P8" s="8">
        <v>245478</v>
      </c>
      <c r="Q8" s="8">
        <v>240386</v>
      </c>
      <c r="R8" s="8">
        <v>725222</v>
      </c>
      <c r="S8" s="8"/>
      <c r="T8" s="8"/>
      <c r="U8" s="8"/>
      <c r="V8" s="8"/>
      <c r="W8" s="8">
        <v>1942505</v>
      </c>
      <c r="X8" s="8">
        <v>1311806</v>
      </c>
      <c r="Y8" s="8">
        <v>630699</v>
      </c>
      <c r="Z8" s="2">
        <v>48.08</v>
      </c>
      <c r="AA8" s="6">
        <v>1809700</v>
      </c>
    </row>
    <row r="9" spans="1:27" ht="13.5">
      <c r="A9" s="25" t="s">
        <v>35</v>
      </c>
      <c r="B9" s="24"/>
      <c r="C9" s="6">
        <v>1499330</v>
      </c>
      <c r="D9" s="6"/>
      <c r="E9" s="7">
        <v>1466800</v>
      </c>
      <c r="F9" s="8">
        <v>1536800</v>
      </c>
      <c r="G9" s="8">
        <v>206155</v>
      </c>
      <c r="H9" s="8">
        <v>204789</v>
      </c>
      <c r="I9" s="8">
        <v>215147</v>
      </c>
      <c r="J9" s="8">
        <v>626091</v>
      </c>
      <c r="K9" s="8"/>
      <c r="L9" s="8">
        <v>214915</v>
      </c>
      <c r="M9" s="8">
        <v>200521</v>
      </c>
      <c r="N9" s="8">
        <v>415436</v>
      </c>
      <c r="O9" s="8">
        <v>196966</v>
      </c>
      <c r="P9" s="8">
        <v>217435</v>
      </c>
      <c r="Q9" s="8">
        <v>185897</v>
      </c>
      <c r="R9" s="8">
        <v>600298</v>
      </c>
      <c r="S9" s="8"/>
      <c r="T9" s="8"/>
      <c r="U9" s="8"/>
      <c r="V9" s="8"/>
      <c r="W9" s="8">
        <v>1641825</v>
      </c>
      <c r="X9" s="8">
        <v>1128104</v>
      </c>
      <c r="Y9" s="8">
        <v>513721</v>
      </c>
      <c r="Z9" s="2">
        <v>45.54</v>
      </c>
      <c r="AA9" s="6">
        <v>1536800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1263662</v>
      </c>
      <c r="D11" s="6"/>
      <c r="E11" s="7">
        <v>725100</v>
      </c>
      <c r="F11" s="8">
        <v>1454900</v>
      </c>
      <c r="G11" s="8">
        <v>117697</v>
      </c>
      <c r="H11" s="8">
        <v>121169</v>
      </c>
      <c r="I11" s="8">
        <v>118644</v>
      </c>
      <c r="J11" s="8">
        <v>357510</v>
      </c>
      <c r="K11" s="8">
        <v>784</v>
      </c>
      <c r="L11" s="8">
        <v>115719</v>
      </c>
      <c r="M11" s="8">
        <v>119716</v>
      </c>
      <c r="N11" s="8">
        <v>236219</v>
      </c>
      <c r="O11" s="8">
        <v>117225</v>
      </c>
      <c r="P11" s="8">
        <v>115509</v>
      </c>
      <c r="Q11" s="8">
        <v>119639</v>
      </c>
      <c r="R11" s="8">
        <v>352373</v>
      </c>
      <c r="S11" s="8"/>
      <c r="T11" s="8"/>
      <c r="U11" s="8"/>
      <c r="V11" s="8"/>
      <c r="W11" s="8">
        <v>946102</v>
      </c>
      <c r="X11" s="8">
        <v>827814</v>
      </c>
      <c r="Y11" s="8">
        <v>118288</v>
      </c>
      <c r="Z11" s="2">
        <v>14.29</v>
      </c>
      <c r="AA11" s="6">
        <v>1454900</v>
      </c>
    </row>
    <row r="12" spans="1:27" ht="13.5">
      <c r="A12" s="25" t="s">
        <v>37</v>
      </c>
      <c r="B12" s="29"/>
      <c r="C12" s="6">
        <v>1068432</v>
      </c>
      <c r="D12" s="6"/>
      <c r="E12" s="7">
        <v>810700</v>
      </c>
      <c r="F12" s="8">
        <v>840700</v>
      </c>
      <c r="G12" s="8">
        <v>33869</v>
      </c>
      <c r="H12" s="8">
        <v>43139</v>
      </c>
      <c r="I12" s="8">
        <v>54821</v>
      </c>
      <c r="J12" s="8">
        <v>131829</v>
      </c>
      <c r="K12" s="8">
        <v>131200</v>
      </c>
      <c r="L12" s="8">
        <v>209631</v>
      </c>
      <c r="M12" s="8">
        <v>64610</v>
      </c>
      <c r="N12" s="8">
        <v>405441</v>
      </c>
      <c r="O12" s="8">
        <v>32800</v>
      </c>
      <c r="P12" s="8">
        <v>48701</v>
      </c>
      <c r="Q12" s="8"/>
      <c r="R12" s="8">
        <v>81501</v>
      </c>
      <c r="S12" s="8"/>
      <c r="T12" s="8"/>
      <c r="U12" s="8"/>
      <c r="V12" s="8"/>
      <c r="W12" s="8">
        <v>618771</v>
      </c>
      <c r="X12" s="8">
        <v>653656</v>
      </c>
      <c r="Y12" s="8">
        <v>-34885</v>
      </c>
      <c r="Z12" s="2">
        <v>-5.34</v>
      </c>
      <c r="AA12" s="6">
        <v>840700</v>
      </c>
    </row>
    <row r="13" spans="1:27" ht="13.5">
      <c r="A13" s="23" t="s">
        <v>38</v>
      </c>
      <c r="B13" s="29"/>
      <c r="C13" s="6">
        <v>362491</v>
      </c>
      <c r="D13" s="6"/>
      <c r="E13" s="7">
        <v>422900</v>
      </c>
      <c r="F13" s="8">
        <v>711900</v>
      </c>
      <c r="G13" s="8">
        <v>56783</v>
      </c>
      <c r="H13" s="8">
        <v>35837</v>
      </c>
      <c r="I13" s="8">
        <v>50784</v>
      </c>
      <c r="J13" s="8">
        <v>143404</v>
      </c>
      <c r="K13" s="8"/>
      <c r="L13" s="8">
        <v>105756</v>
      </c>
      <c r="M13" s="8">
        <v>63337</v>
      </c>
      <c r="N13" s="8">
        <v>169093</v>
      </c>
      <c r="O13" s="8">
        <v>72664</v>
      </c>
      <c r="P13" s="8">
        <v>61399</v>
      </c>
      <c r="Q13" s="8">
        <v>53280</v>
      </c>
      <c r="R13" s="8">
        <v>187343</v>
      </c>
      <c r="S13" s="8"/>
      <c r="T13" s="8"/>
      <c r="U13" s="8"/>
      <c r="V13" s="8"/>
      <c r="W13" s="8">
        <v>499840</v>
      </c>
      <c r="X13" s="8">
        <v>429723</v>
      </c>
      <c r="Y13" s="8">
        <v>70117</v>
      </c>
      <c r="Z13" s="2">
        <v>16.32</v>
      </c>
      <c r="AA13" s="6">
        <v>711900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34534297</v>
      </c>
      <c r="D15" s="6"/>
      <c r="E15" s="7">
        <v>31774600</v>
      </c>
      <c r="F15" s="8">
        <v>29736200</v>
      </c>
      <c r="G15" s="8"/>
      <c r="H15" s="8">
        <v>800</v>
      </c>
      <c r="I15" s="8">
        <v>180</v>
      </c>
      <c r="J15" s="8">
        <v>980</v>
      </c>
      <c r="K15" s="8">
        <v>10590950</v>
      </c>
      <c r="L15" s="8">
        <v>13238650</v>
      </c>
      <c r="M15" s="8">
        <v>2648560</v>
      </c>
      <c r="N15" s="8">
        <v>26478160</v>
      </c>
      <c r="O15" s="8">
        <v>2648950</v>
      </c>
      <c r="P15" s="8">
        <v>2650572</v>
      </c>
      <c r="Q15" s="8">
        <v>1350</v>
      </c>
      <c r="R15" s="8">
        <v>5300872</v>
      </c>
      <c r="S15" s="8"/>
      <c r="T15" s="8"/>
      <c r="U15" s="8"/>
      <c r="V15" s="8"/>
      <c r="W15" s="8">
        <v>31780012</v>
      </c>
      <c r="X15" s="8">
        <v>11895235</v>
      </c>
      <c r="Y15" s="8">
        <v>19884777</v>
      </c>
      <c r="Z15" s="2">
        <v>167.17</v>
      </c>
      <c r="AA15" s="6">
        <v>29736200</v>
      </c>
    </row>
    <row r="16" spans="1:27" ht="13.5">
      <c r="A16" s="23" t="s">
        <v>41</v>
      </c>
      <c r="B16" s="29"/>
      <c r="C16" s="6">
        <v>1333865</v>
      </c>
      <c r="D16" s="6"/>
      <c r="E16" s="7">
        <v>1066600</v>
      </c>
      <c r="F16" s="8">
        <v>874600</v>
      </c>
      <c r="G16" s="8">
        <v>141852</v>
      </c>
      <c r="H16" s="8">
        <v>115529</v>
      </c>
      <c r="I16" s="8">
        <v>120820</v>
      </c>
      <c r="J16" s="8">
        <v>378201</v>
      </c>
      <c r="K16" s="8">
        <v>2577</v>
      </c>
      <c r="L16" s="8">
        <v>21249</v>
      </c>
      <c r="M16" s="8">
        <v>3582</v>
      </c>
      <c r="N16" s="8">
        <v>27408</v>
      </c>
      <c r="O16" s="8">
        <v>13262</v>
      </c>
      <c r="P16" s="8">
        <v>19463</v>
      </c>
      <c r="Q16" s="8">
        <v>14773</v>
      </c>
      <c r="R16" s="8">
        <v>47498</v>
      </c>
      <c r="S16" s="8"/>
      <c r="T16" s="8"/>
      <c r="U16" s="8"/>
      <c r="V16" s="8"/>
      <c r="W16" s="8">
        <v>453107</v>
      </c>
      <c r="X16" s="8">
        <v>681289</v>
      </c>
      <c r="Y16" s="8">
        <v>-228182</v>
      </c>
      <c r="Z16" s="2">
        <v>-33.49</v>
      </c>
      <c r="AA16" s="6">
        <v>874600</v>
      </c>
    </row>
    <row r="17" spans="1:27" ht="13.5">
      <c r="A17" s="23" t="s">
        <v>42</v>
      </c>
      <c r="B17" s="29"/>
      <c r="C17" s="6">
        <v>133916</v>
      </c>
      <c r="D17" s="6"/>
      <c r="E17" s="7">
        <v>121800</v>
      </c>
      <c r="F17" s="8">
        <v>156800</v>
      </c>
      <c r="G17" s="8">
        <v>13851</v>
      </c>
      <c r="H17" s="8">
        <v>13079</v>
      </c>
      <c r="I17" s="8">
        <v>18132</v>
      </c>
      <c r="J17" s="8">
        <v>45062</v>
      </c>
      <c r="K17" s="8"/>
      <c r="L17" s="8">
        <v>11734</v>
      </c>
      <c r="M17" s="8">
        <v>6180</v>
      </c>
      <c r="N17" s="8">
        <v>17914</v>
      </c>
      <c r="O17" s="8">
        <v>17772</v>
      </c>
      <c r="P17" s="8">
        <v>5051</v>
      </c>
      <c r="Q17" s="8">
        <v>14226</v>
      </c>
      <c r="R17" s="8">
        <v>37049</v>
      </c>
      <c r="S17" s="8"/>
      <c r="T17" s="8"/>
      <c r="U17" s="8"/>
      <c r="V17" s="8"/>
      <c r="W17" s="8">
        <v>100025</v>
      </c>
      <c r="X17" s="8">
        <v>96984</v>
      </c>
      <c r="Y17" s="8">
        <v>3041</v>
      </c>
      <c r="Z17" s="2">
        <v>3.14</v>
      </c>
      <c r="AA17" s="6">
        <v>156800</v>
      </c>
    </row>
    <row r="18" spans="1:27" ht="13.5">
      <c r="A18" s="23" t="s">
        <v>43</v>
      </c>
      <c r="B18" s="29"/>
      <c r="C18" s="6">
        <v>18925566</v>
      </c>
      <c r="D18" s="6"/>
      <c r="E18" s="7">
        <v>22281200</v>
      </c>
      <c r="F18" s="8">
        <v>25413948</v>
      </c>
      <c r="G18" s="8">
        <v>6906000</v>
      </c>
      <c r="H18" s="8"/>
      <c r="I18" s="8">
        <v>11824</v>
      </c>
      <c r="J18" s="8">
        <v>6917824</v>
      </c>
      <c r="K18" s="8"/>
      <c r="L18" s="8">
        <v>21000</v>
      </c>
      <c r="M18" s="8">
        <v>4933236</v>
      </c>
      <c r="N18" s="8">
        <v>4954236</v>
      </c>
      <c r="O18" s="8">
        <v>507262</v>
      </c>
      <c r="P18" s="8">
        <v>380855</v>
      </c>
      <c r="Q18" s="8">
        <v>4143000</v>
      </c>
      <c r="R18" s="8">
        <v>5031117</v>
      </c>
      <c r="S18" s="8"/>
      <c r="T18" s="8"/>
      <c r="U18" s="8"/>
      <c r="V18" s="8"/>
      <c r="W18" s="8">
        <v>16903177</v>
      </c>
      <c r="X18" s="8">
        <v>16263429</v>
      </c>
      <c r="Y18" s="8">
        <v>639748</v>
      </c>
      <c r="Z18" s="2">
        <v>3.93</v>
      </c>
      <c r="AA18" s="6">
        <v>25413948</v>
      </c>
    </row>
    <row r="19" spans="1:27" ht="13.5">
      <c r="A19" s="23" t="s">
        <v>44</v>
      </c>
      <c r="B19" s="29"/>
      <c r="C19" s="6">
        <v>-1385327</v>
      </c>
      <c r="D19" s="6"/>
      <c r="E19" s="7">
        <v>171500</v>
      </c>
      <c r="F19" s="26">
        <v>201800</v>
      </c>
      <c r="G19" s="26">
        <v>17112</v>
      </c>
      <c r="H19" s="26">
        <v>13901</v>
      </c>
      <c r="I19" s="26">
        <v>10877</v>
      </c>
      <c r="J19" s="26">
        <v>41890</v>
      </c>
      <c r="K19" s="26">
        <v>3262</v>
      </c>
      <c r="L19" s="26">
        <v>9256</v>
      </c>
      <c r="M19" s="26">
        <v>6312</v>
      </c>
      <c r="N19" s="26">
        <v>18830</v>
      </c>
      <c r="O19" s="26">
        <v>10284</v>
      </c>
      <c r="P19" s="26">
        <v>13306</v>
      </c>
      <c r="Q19" s="26">
        <v>12838</v>
      </c>
      <c r="R19" s="26">
        <v>36428</v>
      </c>
      <c r="S19" s="26"/>
      <c r="T19" s="26"/>
      <c r="U19" s="26"/>
      <c r="V19" s="26"/>
      <c r="W19" s="26">
        <v>97148</v>
      </c>
      <c r="X19" s="26">
        <v>138035</v>
      </c>
      <c r="Y19" s="26">
        <v>-40887</v>
      </c>
      <c r="Z19" s="27">
        <v>-29.62</v>
      </c>
      <c r="AA19" s="28">
        <v>201800</v>
      </c>
    </row>
    <row r="20" spans="1:27" ht="13.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77432693</v>
      </c>
      <c r="D21" s="33">
        <f t="shared" si="0"/>
        <v>0</v>
      </c>
      <c r="E21" s="34">
        <f t="shared" si="0"/>
        <v>82575300</v>
      </c>
      <c r="F21" s="35">
        <f t="shared" si="0"/>
        <v>84350568</v>
      </c>
      <c r="G21" s="35">
        <f t="shared" si="0"/>
        <v>13333925</v>
      </c>
      <c r="H21" s="35">
        <f t="shared" si="0"/>
        <v>2338201</v>
      </c>
      <c r="I21" s="35">
        <f t="shared" si="0"/>
        <v>2629463</v>
      </c>
      <c r="J21" s="35">
        <f t="shared" si="0"/>
        <v>18301589</v>
      </c>
      <c r="K21" s="35">
        <f t="shared" si="0"/>
        <v>10764874</v>
      </c>
      <c r="L21" s="35">
        <f t="shared" si="0"/>
        <v>15817195</v>
      </c>
      <c r="M21" s="35">
        <f t="shared" si="0"/>
        <v>9803541</v>
      </c>
      <c r="N21" s="35">
        <f t="shared" si="0"/>
        <v>36385610</v>
      </c>
      <c r="O21" s="35">
        <f t="shared" si="0"/>
        <v>5388759</v>
      </c>
      <c r="P21" s="35">
        <f t="shared" si="0"/>
        <v>5366098</v>
      </c>
      <c r="Q21" s="35">
        <f t="shared" si="0"/>
        <v>5984759</v>
      </c>
      <c r="R21" s="35">
        <f t="shared" si="0"/>
        <v>16739616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71426815</v>
      </c>
      <c r="X21" s="35">
        <f t="shared" si="0"/>
        <v>51150992</v>
      </c>
      <c r="Y21" s="35">
        <f t="shared" si="0"/>
        <v>20275823</v>
      </c>
      <c r="Z21" s="36">
        <f>+IF(X21&lt;&gt;0,+(Y21/X21)*100,0)</f>
        <v>39.6391589042887</v>
      </c>
      <c r="AA21" s="33">
        <f>SUM(AA5:AA20)</f>
        <v>84350568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23245956</v>
      </c>
      <c r="D24" s="6"/>
      <c r="E24" s="7">
        <v>26868700</v>
      </c>
      <c r="F24" s="8">
        <v>26607130</v>
      </c>
      <c r="G24" s="8">
        <v>1960853</v>
      </c>
      <c r="H24" s="8">
        <v>1902179</v>
      </c>
      <c r="I24" s="8">
        <v>1905524</v>
      </c>
      <c r="J24" s="8">
        <v>5768556</v>
      </c>
      <c r="K24" s="8">
        <v>239709</v>
      </c>
      <c r="L24" s="8">
        <v>3439823</v>
      </c>
      <c r="M24" s="8">
        <v>2031201</v>
      </c>
      <c r="N24" s="8">
        <v>5710733</v>
      </c>
      <c r="O24" s="8">
        <v>2049782</v>
      </c>
      <c r="P24" s="8">
        <v>2018621</v>
      </c>
      <c r="Q24" s="8">
        <v>2038483</v>
      </c>
      <c r="R24" s="8">
        <v>6106886</v>
      </c>
      <c r="S24" s="8"/>
      <c r="T24" s="8"/>
      <c r="U24" s="8"/>
      <c r="V24" s="8"/>
      <c r="W24" s="8">
        <v>17586175</v>
      </c>
      <c r="X24" s="8">
        <v>18489440</v>
      </c>
      <c r="Y24" s="8">
        <v>-903265</v>
      </c>
      <c r="Z24" s="2">
        <v>-4.89</v>
      </c>
      <c r="AA24" s="6">
        <v>26607130</v>
      </c>
    </row>
    <row r="25" spans="1:27" ht="13.5">
      <c r="A25" s="25" t="s">
        <v>49</v>
      </c>
      <c r="B25" s="24"/>
      <c r="C25" s="6">
        <v>3040001</v>
      </c>
      <c r="D25" s="6"/>
      <c r="E25" s="7">
        <v>3128300</v>
      </c>
      <c r="F25" s="8">
        <v>3128300</v>
      </c>
      <c r="G25" s="8">
        <v>252445</v>
      </c>
      <c r="H25" s="8">
        <v>252445</v>
      </c>
      <c r="I25" s="8">
        <v>252445</v>
      </c>
      <c r="J25" s="8">
        <v>757335</v>
      </c>
      <c r="K25" s="8"/>
      <c r="L25" s="8">
        <v>252445</v>
      </c>
      <c r="M25" s="8">
        <v>252445</v>
      </c>
      <c r="N25" s="8">
        <v>504890</v>
      </c>
      <c r="O25" s="8">
        <v>252445</v>
      </c>
      <c r="P25" s="8">
        <v>252445</v>
      </c>
      <c r="Q25" s="8">
        <v>252445</v>
      </c>
      <c r="R25" s="8">
        <v>757335</v>
      </c>
      <c r="S25" s="8"/>
      <c r="T25" s="8"/>
      <c r="U25" s="8"/>
      <c r="V25" s="8"/>
      <c r="W25" s="8">
        <v>2019560</v>
      </c>
      <c r="X25" s="8">
        <v>2390108</v>
      </c>
      <c r="Y25" s="8">
        <v>-370548</v>
      </c>
      <c r="Z25" s="2">
        <v>-15.5</v>
      </c>
      <c r="AA25" s="6">
        <v>3128300</v>
      </c>
    </row>
    <row r="26" spans="1:27" ht="13.5">
      <c r="A26" s="25" t="s">
        <v>50</v>
      </c>
      <c r="B26" s="24"/>
      <c r="C26" s="6">
        <v>25240800</v>
      </c>
      <c r="D26" s="6"/>
      <c r="E26" s="7">
        <v>26442400</v>
      </c>
      <c r="F26" s="8">
        <v>25391600</v>
      </c>
      <c r="G26" s="8"/>
      <c r="H26" s="8"/>
      <c r="I26" s="8"/>
      <c r="J26" s="8"/>
      <c r="K26" s="8">
        <v>8576800</v>
      </c>
      <c r="L26" s="8">
        <v>10721000</v>
      </c>
      <c r="M26" s="8">
        <v>2144200</v>
      </c>
      <c r="N26" s="8">
        <v>21442000</v>
      </c>
      <c r="O26" s="8">
        <v>2144200</v>
      </c>
      <c r="P26" s="8">
        <v>2144200</v>
      </c>
      <c r="Q26" s="8"/>
      <c r="R26" s="8">
        <v>4288400</v>
      </c>
      <c r="S26" s="8"/>
      <c r="T26" s="8"/>
      <c r="U26" s="8"/>
      <c r="V26" s="8"/>
      <c r="W26" s="8">
        <v>25730400</v>
      </c>
      <c r="X26" s="8">
        <v>14450784</v>
      </c>
      <c r="Y26" s="8">
        <v>11279616</v>
      </c>
      <c r="Z26" s="2">
        <v>78.06</v>
      </c>
      <c r="AA26" s="6">
        <v>25391600</v>
      </c>
    </row>
    <row r="27" spans="1:27" ht="13.5">
      <c r="A27" s="25" t="s">
        <v>51</v>
      </c>
      <c r="B27" s="24"/>
      <c r="C27" s="6">
        <v>8321070</v>
      </c>
      <c r="D27" s="6"/>
      <c r="E27" s="7">
        <v>9732375</v>
      </c>
      <c r="F27" s="8">
        <v>9800335</v>
      </c>
      <c r="G27" s="8"/>
      <c r="H27" s="8"/>
      <c r="I27" s="8"/>
      <c r="J27" s="8"/>
      <c r="K27" s="8">
        <v>3244120</v>
      </c>
      <c r="L27" s="8">
        <v>4055150</v>
      </c>
      <c r="M27" s="8"/>
      <c r="N27" s="8">
        <v>7299270</v>
      </c>
      <c r="O27" s="8">
        <v>1622060</v>
      </c>
      <c r="P27" s="8">
        <v>1622060</v>
      </c>
      <c r="Q27" s="8"/>
      <c r="R27" s="8">
        <v>3244120</v>
      </c>
      <c r="S27" s="8"/>
      <c r="T27" s="8"/>
      <c r="U27" s="8"/>
      <c r="V27" s="8"/>
      <c r="W27" s="8">
        <v>10543390</v>
      </c>
      <c r="X27" s="8">
        <v>1779016</v>
      </c>
      <c r="Y27" s="8">
        <v>8764374</v>
      </c>
      <c r="Z27" s="2">
        <v>492.65</v>
      </c>
      <c r="AA27" s="6">
        <v>9800335</v>
      </c>
    </row>
    <row r="28" spans="1:27" ht="13.5">
      <c r="A28" s="25" t="s">
        <v>52</v>
      </c>
      <c r="B28" s="24"/>
      <c r="C28" s="6">
        <v>13186</v>
      </c>
      <c r="D28" s="6"/>
      <c r="E28" s="7">
        <v>6700</v>
      </c>
      <c r="F28" s="8">
        <v>6700</v>
      </c>
      <c r="G28" s="8">
        <v>1</v>
      </c>
      <c r="H28" s="8">
        <v>527</v>
      </c>
      <c r="I28" s="8">
        <v>17</v>
      </c>
      <c r="J28" s="8">
        <v>545</v>
      </c>
      <c r="K28" s="8">
        <v>343</v>
      </c>
      <c r="L28" s="8">
        <v>343</v>
      </c>
      <c r="M28" s="8">
        <v>358</v>
      </c>
      <c r="N28" s="8">
        <v>1044</v>
      </c>
      <c r="O28" s="8">
        <v>756</v>
      </c>
      <c r="P28" s="8">
        <v>481</v>
      </c>
      <c r="Q28" s="8">
        <v>214</v>
      </c>
      <c r="R28" s="8">
        <v>1451</v>
      </c>
      <c r="S28" s="8"/>
      <c r="T28" s="8"/>
      <c r="U28" s="8"/>
      <c r="V28" s="8"/>
      <c r="W28" s="8">
        <v>3040</v>
      </c>
      <c r="X28" s="8">
        <v>5022</v>
      </c>
      <c r="Y28" s="8">
        <v>-1982</v>
      </c>
      <c r="Z28" s="2">
        <v>-39.47</v>
      </c>
      <c r="AA28" s="6">
        <v>6700</v>
      </c>
    </row>
    <row r="29" spans="1:27" ht="13.5">
      <c r="A29" s="25" t="s">
        <v>53</v>
      </c>
      <c r="B29" s="24"/>
      <c r="C29" s="6">
        <v>7438219</v>
      </c>
      <c r="D29" s="6"/>
      <c r="E29" s="7">
        <v>7923300</v>
      </c>
      <c r="F29" s="8">
        <v>8423300</v>
      </c>
      <c r="G29" s="8"/>
      <c r="H29" s="8">
        <v>1003199</v>
      </c>
      <c r="I29" s="8">
        <v>1164318</v>
      </c>
      <c r="J29" s="8">
        <v>2167517</v>
      </c>
      <c r="K29" s="8"/>
      <c r="L29" s="8"/>
      <c r="M29" s="8">
        <v>678664</v>
      </c>
      <c r="N29" s="8">
        <v>678664</v>
      </c>
      <c r="O29" s="8">
        <v>655010</v>
      </c>
      <c r="P29" s="8">
        <v>719321</v>
      </c>
      <c r="Q29" s="8">
        <v>1383894</v>
      </c>
      <c r="R29" s="8">
        <v>2758225</v>
      </c>
      <c r="S29" s="8"/>
      <c r="T29" s="8"/>
      <c r="U29" s="8"/>
      <c r="V29" s="8"/>
      <c r="W29" s="8">
        <v>5604406</v>
      </c>
      <c r="X29" s="8">
        <v>6247855</v>
      </c>
      <c r="Y29" s="8">
        <v>-643449</v>
      </c>
      <c r="Z29" s="2">
        <v>-10.3</v>
      </c>
      <c r="AA29" s="6">
        <v>8423300</v>
      </c>
    </row>
    <row r="30" spans="1:27" ht="13.5">
      <c r="A30" s="25" t="s">
        <v>54</v>
      </c>
      <c r="B30" s="24"/>
      <c r="C30" s="6">
        <v>1502004</v>
      </c>
      <c r="D30" s="6"/>
      <c r="E30" s="7">
        <v>890200</v>
      </c>
      <c r="F30" s="8">
        <v>1575640</v>
      </c>
      <c r="G30" s="8">
        <v>9702</v>
      </c>
      <c r="H30" s="8">
        <v>74165</v>
      </c>
      <c r="I30" s="8">
        <v>44260</v>
      </c>
      <c r="J30" s="8">
        <v>128127</v>
      </c>
      <c r="K30" s="8">
        <v>127935</v>
      </c>
      <c r="L30" s="8">
        <v>226644</v>
      </c>
      <c r="M30" s="8">
        <v>82195</v>
      </c>
      <c r="N30" s="8">
        <v>436774</v>
      </c>
      <c r="O30" s="8">
        <v>118568</v>
      </c>
      <c r="P30" s="8">
        <v>100043</v>
      </c>
      <c r="Q30" s="8">
        <v>131316</v>
      </c>
      <c r="R30" s="8">
        <v>349927</v>
      </c>
      <c r="S30" s="8"/>
      <c r="T30" s="8"/>
      <c r="U30" s="8"/>
      <c r="V30" s="8"/>
      <c r="W30" s="8">
        <v>914828</v>
      </c>
      <c r="X30" s="8">
        <v>1154810</v>
      </c>
      <c r="Y30" s="8">
        <v>-239982</v>
      </c>
      <c r="Z30" s="2">
        <v>-20.78</v>
      </c>
      <c r="AA30" s="6">
        <v>1575640</v>
      </c>
    </row>
    <row r="31" spans="1:27" ht="13.5">
      <c r="A31" s="25" t="s">
        <v>55</v>
      </c>
      <c r="B31" s="24"/>
      <c r="C31" s="6">
        <v>7480226</v>
      </c>
      <c r="D31" s="6"/>
      <c r="E31" s="7">
        <v>6320500</v>
      </c>
      <c r="F31" s="8">
        <v>7537728</v>
      </c>
      <c r="G31" s="8">
        <v>141170</v>
      </c>
      <c r="H31" s="8">
        <v>223731</v>
      </c>
      <c r="I31" s="8">
        <v>166107</v>
      </c>
      <c r="J31" s="8">
        <v>531008</v>
      </c>
      <c r="K31" s="8">
        <v>142396</v>
      </c>
      <c r="L31" s="8">
        <v>196127</v>
      </c>
      <c r="M31" s="8">
        <v>359046</v>
      </c>
      <c r="N31" s="8">
        <v>697569</v>
      </c>
      <c r="O31" s="8">
        <v>202481</v>
      </c>
      <c r="P31" s="8">
        <v>237121</v>
      </c>
      <c r="Q31" s="8">
        <v>206244</v>
      </c>
      <c r="R31" s="8">
        <v>645846</v>
      </c>
      <c r="S31" s="8"/>
      <c r="T31" s="8"/>
      <c r="U31" s="8"/>
      <c r="V31" s="8"/>
      <c r="W31" s="8">
        <v>1874423</v>
      </c>
      <c r="X31" s="8">
        <v>4886344</v>
      </c>
      <c r="Y31" s="8">
        <v>-3011921</v>
      </c>
      <c r="Z31" s="2">
        <v>-61.64</v>
      </c>
      <c r="AA31" s="6">
        <v>7537728</v>
      </c>
    </row>
    <row r="32" spans="1:27" ht="13.5">
      <c r="A32" s="25" t="s">
        <v>43</v>
      </c>
      <c r="B32" s="24"/>
      <c r="C32" s="6">
        <v>789346</v>
      </c>
      <c r="D32" s="6"/>
      <c r="E32" s="7">
        <v>740200</v>
      </c>
      <c r="F32" s="8">
        <v>268300</v>
      </c>
      <c r="G32" s="8">
        <v>313560</v>
      </c>
      <c r="H32" s="8">
        <v>438585</v>
      </c>
      <c r="I32" s="8">
        <v>337665</v>
      </c>
      <c r="J32" s="8">
        <v>1089810</v>
      </c>
      <c r="K32" s="8"/>
      <c r="L32" s="8">
        <v>337894</v>
      </c>
      <c r="M32" s="8">
        <v>70844</v>
      </c>
      <c r="N32" s="8">
        <v>408738</v>
      </c>
      <c r="O32" s="8">
        <v>57582</v>
      </c>
      <c r="P32" s="8">
        <v>287350</v>
      </c>
      <c r="Q32" s="8">
        <v>1005599</v>
      </c>
      <c r="R32" s="8">
        <v>1350531</v>
      </c>
      <c r="S32" s="8"/>
      <c r="T32" s="8"/>
      <c r="U32" s="8"/>
      <c r="V32" s="8"/>
      <c r="W32" s="8">
        <v>2849079</v>
      </c>
      <c r="X32" s="8">
        <v>185105</v>
      </c>
      <c r="Y32" s="8">
        <v>2663974</v>
      </c>
      <c r="Z32" s="2">
        <v>1439.17</v>
      </c>
      <c r="AA32" s="6">
        <v>268300</v>
      </c>
    </row>
    <row r="33" spans="1:27" ht="13.5">
      <c r="A33" s="25" t="s">
        <v>56</v>
      </c>
      <c r="B33" s="24"/>
      <c r="C33" s="6">
        <v>10823199</v>
      </c>
      <c r="D33" s="6"/>
      <c r="E33" s="7">
        <v>11999700</v>
      </c>
      <c r="F33" s="8">
        <v>13756090</v>
      </c>
      <c r="G33" s="8">
        <v>515980</v>
      </c>
      <c r="H33" s="8">
        <v>567886</v>
      </c>
      <c r="I33" s="8">
        <v>1201947</v>
      </c>
      <c r="J33" s="8">
        <v>2285813</v>
      </c>
      <c r="K33" s="8">
        <v>1380106</v>
      </c>
      <c r="L33" s="8">
        <v>2239921</v>
      </c>
      <c r="M33" s="8">
        <v>870413</v>
      </c>
      <c r="N33" s="8">
        <v>4490440</v>
      </c>
      <c r="O33" s="8">
        <v>978828</v>
      </c>
      <c r="P33" s="8">
        <v>629084</v>
      </c>
      <c r="Q33" s="8">
        <v>614778</v>
      </c>
      <c r="R33" s="8">
        <v>2222690</v>
      </c>
      <c r="S33" s="8"/>
      <c r="T33" s="8"/>
      <c r="U33" s="8"/>
      <c r="V33" s="8"/>
      <c r="W33" s="8">
        <v>8998943</v>
      </c>
      <c r="X33" s="8">
        <v>9566910</v>
      </c>
      <c r="Y33" s="8">
        <v>-567967</v>
      </c>
      <c r="Z33" s="2">
        <v>-5.94</v>
      </c>
      <c r="AA33" s="6">
        <v>13756090</v>
      </c>
    </row>
    <row r="34" spans="1:27" ht="13.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87894007</v>
      </c>
      <c r="D35" s="33">
        <f>SUM(D24:D34)</f>
        <v>0</v>
      </c>
      <c r="E35" s="34">
        <f t="shared" si="1"/>
        <v>94052375</v>
      </c>
      <c r="F35" s="35">
        <f t="shared" si="1"/>
        <v>96495123</v>
      </c>
      <c r="G35" s="35">
        <f t="shared" si="1"/>
        <v>3193711</v>
      </c>
      <c r="H35" s="35">
        <f t="shared" si="1"/>
        <v>4462717</v>
      </c>
      <c r="I35" s="35">
        <f t="shared" si="1"/>
        <v>5072283</v>
      </c>
      <c r="J35" s="35">
        <f t="shared" si="1"/>
        <v>12728711</v>
      </c>
      <c r="K35" s="35">
        <f t="shared" si="1"/>
        <v>13711409</v>
      </c>
      <c r="L35" s="35">
        <f t="shared" si="1"/>
        <v>21469347</v>
      </c>
      <c r="M35" s="35">
        <f t="shared" si="1"/>
        <v>6489366</v>
      </c>
      <c r="N35" s="35">
        <f t="shared" si="1"/>
        <v>41670122</v>
      </c>
      <c r="O35" s="35">
        <f t="shared" si="1"/>
        <v>8081712</v>
      </c>
      <c r="P35" s="35">
        <f t="shared" si="1"/>
        <v>8010726</v>
      </c>
      <c r="Q35" s="35">
        <f t="shared" si="1"/>
        <v>5632973</v>
      </c>
      <c r="R35" s="35">
        <f t="shared" si="1"/>
        <v>21725411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76124244</v>
      </c>
      <c r="X35" s="35">
        <f t="shared" si="1"/>
        <v>59155394</v>
      </c>
      <c r="Y35" s="35">
        <f t="shared" si="1"/>
        <v>16968850</v>
      </c>
      <c r="Z35" s="36">
        <f>+IF(X35&lt;&gt;0,+(Y35/X35)*100,0)</f>
        <v>28.68521169853082</v>
      </c>
      <c r="AA35" s="33">
        <f>SUM(AA24:AA34)</f>
        <v>96495123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-10461314</v>
      </c>
      <c r="D37" s="46">
        <f>+D21-D35</f>
        <v>0</v>
      </c>
      <c r="E37" s="47">
        <f t="shared" si="2"/>
        <v>-11477075</v>
      </c>
      <c r="F37" s="48">
        <f t="shared" si="2"/>
        <v>-12144555</v>
      </c>
      <c r="G37" s="48">
        <f t="shared" si="2"/>
        <v>10140214</v>
      </c>
      <c r="H37" s="48">
        <f t="shared" si="2"/>
        <v>-2124516</v>
      </c>
      <c r="I37" s="48">
        <f t="shared" si="2"/>
        <v>-2442820</v>
      </c>
      <c r="J37" s="48">
        <f t="shared" si="2"/>
        <v>5572878</v>
      </c>
      <c r="K37" s="48">
        <f t="shared" si="2"/>
        <v>-2946535</v>
      </c>
      <c r="L37" s="48">
        <f t="shared" si="2"/>
        <v>-5652152</v>
      </c>
      <c r="M37" s="48">
        <f t="shared" si="2"/>
        <v>3314175</v>
      </c>
      <c r="N37" s="48">
        <f t="shared" si="2"/>
        <v>-5284512</v>
      </c>
      <c r="O37" s="48">
        <f t="shared" si="2"/>
        <v>-2692953</v>
      </c>
      <c r="P37" s="48">
        <f t="shared" si="2"/>
        <v>-2644628</v>
      </c>
      <c r="Q37" s="48">
        <f t="shared" si="2"/>
        <v>351786</v>
      </c>
      <c r="R37" s="48">
        <f t="shared" si="2"/>
        <v>-4985795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-4697429</v>
      </c>
      <c r="X37" s="48">
        <f>IF(F21=F35,0,X21-X35)</f>
        <v>-8004402</v>
      </c>
      <c r="Y37" s="48">
        <f t="shared" si="2"/>
        <v>3306973</v>
      </c>
      <c r="Z37" s="49">
        <f>+IF(X37&lt;&gt;0,+(Y37/X37)*100,0)</f>
        <v>-41.31442923531327</v>
      </c>
      <c r="AA37" s="46">
        <f>+AA21-AA35</f>
        <v>-12144555</v>
      </c>
    </row>
    <row r="38" spans="1:27" ht="22.5" customHeight="1">
      <c r="A38" s="50" t="s">
        <v>60</v>
      </c>
      <c r="B38" s="29"/>
      <c r="C38" s="6">
        <v>13200661</v>
      </c>
      <c r="D38" s="6"/>
      <c r="E38" s="7">
        <v>12054400</v>
      </c>
      <c r="F38" s="8">
        <v>14142704</v>
      </c>
      <c r="G38" s="8"/>
      <c r="H38" s="8"/>
      <c r="I38" s="8">
        <v>1424851</v>
      </c>
      <c r="J38" s="8">
        <v>1424851</v>
      </c>
      <c r="K38" s="8"/>
      <c r="L38" s="8">
        <v>875911</v>
      </c>
      <c r="M38" s="8">
        <v>1911603</v>
      </c>
      <c r="N38" s="8">
        <v>2787514</v>
      </c>
      <c r="O38" s="8">
        <v>59372</v>
      </c>
      <c r="P38" s="8">
        <v>704219</v>
      </c>
      <c r="Q38" s="8"/>
      <c r="R38" s="8">
        <v>763591</v>
      </c>
      <c r="S38" s="8"/>
      <c r="T38" s="8"/>
      <c r="U38" s="8"/>
      <c r="V38" s="8"/>
      <c r="W38" s="8">
        <v>4975956</v>
      </c>
      <c r="X38" s="8">
        <v>9207944</v>
      </c>
      <c r="Y38" s="8">
        <v>-4231988</v>
      </c>
      <c r="Z38" s="2">
        <v>-45.96</v>
      </c>
      <c r="AA38" s="6">
        <v>14142704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2739347</v>
      </c>
      <c r="D41" s="56">
        <f>SUM(D37:D40)</f>
        <v>0</v>
      </c>
      <c r="E41" s="57">
        <f t="shared" si="3"/>
        <v>577325</v>
      </c>
      <c r="F41" s="58">
        <f t="shared" si="3"/>
        <v>1998149</v>
      </c>
      <c r="G41" s="58">
        <f t="shared" si="3"/>
        <v>10140214</v>
      </c>
      <c r="H41" s="58">
        <f t="shared" si="3"/>
        <v>-2124516</v>
      </c>
      <c r="I41" s="58">
        <f t="shared" si="3"/>
        <v>-1017969</v>
      </c>
      <c r="J41" s="58">
        <f t="shared" si="3"/>
        <v>6997729</v>
      </c>
      <c r="K41" s="58">
        <f t="shared" si="3"/>
        <v>-2946535</v>
      </c>
      <c r="L41" s="58">
        <f t="shared" si="3"/>
        <v>-4776241</v>
      </c>
      <c r="M41" s="58">
        <f t="shared" si="3"/>
        <v>5225778</v>
      </c>
      <c r="N41" s="58">
        <f t="shared" si="3"/>
        <v>-2496998</v>
      </c>
      <c r="O41" s="58">
        <f t="shared" si="3"/>
        <v>-2633581</v>
      </c>
      <c r="P41" s="58">
        <f t="shared" si="3"/>
        <v>-1940409</v>
      </c>
      <c r="Q41" s="58">
        <f t="shared" si="3"/>
        <v>351786</v>
      </c>
      <c r="R41" s="58">
        <f t="shared" si="3"/>
        <v>-4222204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278527</v>
      </c>
      <c r="X41" s="58">
        <f t="shared" si="3"/>
        <v>1203542</v>
      </c>
      <c r="Y41" s="58">
        <f t="shared" si="3"/>
        <v>-925015</v>
      </c>
      <c r="Z41" s="59">
        <f>+IF(X41&lt;&gt;0,+(Y41/X41)*100,0)</f>
        <v>-76.85772494852692</v>
      </c>
      <c r="AA41" s="56">
        <f>SUM(AA37:AA40)</f>
        <v>1998149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2739347</v>
      </c>
      <c r="D43" s="64">
        <f>+D41-D42</f>
        <v>0</v>
      </c>
      <c r="E43" s="65">
        <f t="shared" si="4"/>
        <v>577325</v>
      </c>
      <c r="F43" s="66">
        <f t="shared" si="4"/>
        <v>1998149</v>
      </c>
      <c r="G43" s="66">
        <f t="shared" si="4"/>
        <v>10140214</v>
      </c>
      <c r="H43" s="66">
        <f t="shared" si="4"/>
        <v>-2124516</v>
      </c>
      <c r="I43" s="66">
        <f t="shared" si="4"/>
        <v>-1017969</v>
      </c>
      <c r="J43" s="66">
        <f t="shared" si="4"/>
        <v>6997729</v>
      </c>
      <c r="K43" s="66">
        <f t="shared" si="4"/>
        <v>-2946535</v>
      </c>
      <c r="L43" s="66">
        <f t="shared" si="4"/>
        <v>-4776241</v>
      </c>
      <c r="M43" s="66">
        <f t="shared" si="4"/>
        <v>5225778</v>
      </c>
      <c r="N43" s="66">
        <f t="shared" si="4"/>
        <v>-2496998</v>
      </c>
      <c r="O43" s="66">
        <f t="shared" si="4"/>
        <v>-2633581</v>
      </c>
      <c r="P43" s="66">
        <f t="shared" si="4"/>
        <v>-1940409</v>
      </c>
      <c r="Q43" s="66">
        <f t="shared" si="4"/>
        <v>351786</v>
      </c>
      <c r="R43" s="66">
        <f t="shared" si="4"/>
        <v>-4222204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278527</v>
      </c>
      <c r="X43" s="66">
        <f t="shared" si="4"/>
        <v>1203542</v>
      </c>
      <c r="Y43" s="66">
        <f t="shared" si="4"/>
        <v>-925015</v>
      </c>
      <c r="Z43" s="67">
        <f>+IF(X43&lt;&gt;0,+(Y43/X43)*100,0)</f>
        <v>-76.85772494852692</v>
      </c>
      <c r="AA43" s="64">
        <f>+AA41-AA42</f>
        <v>1998149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2739347</v>
      </c>
      <c r="D45" s="56">
        <f>SUM(D43:D44)</f>
        <v>0</v>
      </c>
      <c r="E45" s="57">
        <f t="shared" si="5"/>
        <v>577325</v>
      </c>
      <c r="F45" s="58">
        <f t="shared" si="5"/>
        <v>1998149</v>
      </c>
      <c r="G45" s="58">
        <f t="shared" si="5"/>
        <v>10140214</v>
      </c>
      <c r="H45" s="58">
        <f t="shared" si="5"/>
        <v>-2124516</v>
      </c>
      <c r="I45" s="58">
        <f t="shared" si="5"/>
        <v>-1017969</v>
      </c>
      <c r="J45" s="58">
        <f t="shared" si="5"/>
        <v>6997729</v>
      </c>
      <c r="K45" s="58">
        <f t="shared" si="5"/>
        <v>-2946535</v>
      </c>
      <c r="L45" s="58">
        <f t="shared" si="5"/>
        <v>-4776241</v>
      </c>
      <c r="M45" s="58">
        <f t="shared" si="5"/>
        <v>5225778</v>
      </c>
      <c r="N45" s="58">
        <f t="shared" si="5"/>
        <v>-2496998</v>
      </c>
      <c r="O45" s="58">
        <f t="shared" si="5"/>
        <v>-2633581</v>
      </c>
      <c r="P45" s="58">
        <f t="shared" si="5"/>
        <v>-1940409</v>
      </c>
      <c r="Q45" s="58">
        <f t="shared" si="5"/>
        <v>351786</v>
      </c>
      <c r="R45" s="58">
        <f t="shared" si="5"/>
        <v>-4222204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278527</v>
      </c>
      <c r="X45" s="58">
        <f t="shared" si="5"/>
        <v>1203542</v>
      </c>
      <c r="Y45" s="58">
        <f t="shared" si="5"/>
        <v>-925015</v>
      </c>
      <c r="Z45" s="59">
        <f>+IF(X45&lt;&gt;0,+(Y45/X45)*100,0)</f>
        <v>-76.85772494852692</v>
      </c>
      <c r="AA45" s="56">
        <f>SUM(AA43:AA44)</f>
        <v>1998149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2739347</v>
      </c>
      <c r="D47" s="71">
        <f>SUM(D45:D46)</f>
        <v>0</v>
      </c>
      <c r="E47" s="72">
        <f t="shared" si="6"/>
        <v>577325</v>
      </c>
      <c r="F47" s="73">
        <f t="shared" si="6"/>
        <v>1998149</v>
      </c>
      <c r="G47" s="73">
        <f t="shared" si="6"/>
        <v>10140214</v>
      </c>
      <c r="H47" s="74">
        <f t="shared" si="6"/>
        <v>-2124516</v>
      </c>
      <c r="I47" s="74">
        <f t="shared" si="6"/>
        <v>-1017969</v>
      </c>
      <c r="J47" s="74">
        <f t="shared" si="6"/>
        <v>6997729</v>
      </c>
      <c r="K47" s="74">
        <f t="shared" si="6"/>
        <v>-2946535</v>
      </c>
      <c r="L47" s="74">
        <f t="shared" si="6"/>
        <v>-4776241</v>
      </c>
      <c r="M47" s="73">
        <f t="shared" si="6"/>
        <v>5225778</v>
      </c>
      <c r="N47" s="73">
        <f t="shared" si="6"/>
        <v>-2496998</v>
      </c>
      <c r="O47" s="74">
        <f t="shared" si="6"/>
        <v>-2633581</v>
      </c>
      <c r="P47" s="74">
        <f t="shared" si="6"/>
        <v>-1940409</v>
      </c>
      <c r="Q47" s="74">
        <f t="shared" si="6"/>
        <v>351786</v>
      </c>
      <c r="R47" s="74">
        <f t="shared" si="6"/>
        <v>-4222204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278527</v>
      </c>
      <c r="X47" s="74">
        <f t="shared" si="6"/>
        <v>1203542</v>
      </c>
      <c r="Y47" s="74">
        <f t="shared" si="6"/>
        <v>-925015</v>
      </c>
      <c r="Z47" s="75">
        <f>+IF(X47&lt;&gt;0,+(Y47/X47)*100,0)</f>
        <v>-76.85772494852692</v>
      </c>
      <c r="AA47" s="76">
        <f>SUM(AA45:AA46)</f>
        <v>1998149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96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100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/>
      <c r="D5" s="6"/>
      <c r="E5" s="7">
        <v>3936350</v>
      </c>
      <c r="F5" s="8">
        <v>3936350</v>
      </c>
      <c r="G5" s="8">
        <v>1227917</v>
      </c>
      <c r="H5" s="8">
        <v>246245</v>
      </c>
      <c r="I5" s="8">
        <v>246620</v>
      </c>
      <c r="J5" s="8">
        <v>1720782</v>
      </c>
      <c r="K5" s="8">
        <v>246619</v>
      </c>
      <c r="L5" s="8">
        <v>246391</v>
      </c>
      <c r="M5" s="8">
        <v>247859</v>
      </c>
      <c r="N5" s="8">
        <v>740869</v>
      </c>
      <c r="O5" s="8">
        <v>248819</v>
      </c>
      <c r="P5" s="8">
        <v>118468</v>
      </c>
      <c r="Q5" s="8">
        <v>231334</v>
      </c>
      <c r="R5" s="8">
        <v>598621</v>
      </c>
      <c r="S5" s="8"/>
      <c r="T5" s="8"/>
      <c r="U5" s="8"/>
      <c r="V5" s="8"/>
      <c r="W5" s="8">
        <v>3060272</v>
      </c>
      <c r="X5" s="8">
        <v>2952260</v>
      </c>
      <c r="Y5" s="8">
        <v>108012</v>
      </c>
      <c r="Z5" s="2">
        <v>3.66</v>
      </c>
      <c r="AA5" s="6">
        <v>3936350</v>
      </c>
    </row>
    <row r="6" spans="1:27" ht="13.5">
      <c r="A6" s="23" t="s">
        <v>32</v>
      </c>
      <c r="B6" s="24"/>
      <c r="C6" s="6">
        <v>14199484</v>
      </c>
      <c r="D6" s="6"/>
      <c r="E6" s="7">
        <v>16549300</v>
      </c>
      <c r="F6" s="8">
        <v>14968000</v>
      </c>
      <c r="G6" s="8">
        <v>569656</v>
      </c>
      <c r="H6" s="8">
        <v>1435480</v>
      </c>
      <c r="I6" s="8">
        <v>1118873</v>
      </c>
      <c r="J6" s="8">
        <v>3124009</v>
      </c>
      <c r="K6" s="8">
        <v>1237650</v>
      </c>
      <c r="L6" s="8">
        <v>1784274</v>
      </c>
      <c r="M6" s="8">
        <v>1213276</v>
      </c>
      <c r="N6" s="8">
        <v>4235200</v>
      </c>
      <c r="O6" s="8">
        <v>1416902</v>
      </c>
      <c r="P6" s="8">
        <v>1229872</v>
      </c>
      <c r="Q6" s="8">
        <v>1316633</v>
      </c>
      <c r="R6" s="8">
        <v>3963407</v>
      </c>
      <c r="S6" s="8"/>
      <c r="T6" s="8"/>
      <c r="U6" s="8"/>
      <c r="V6" s="8"/>
      <c r="W6" s="8">
        <v>11322616</v>
      </c>
      <c r="X6" s="8">
        <v>12055898</v>
      </c>
      <c r="Y6" s="8">
        <v>-733282</v>
      </c>
      <c r="Z6" s="2">
        <v>-6.08</v>
      </c>
      <c r="AA6" s="6">
        <v>14968000</v>
      </c>
    </row>
    <row r="7" spans="1:27" ht="13.5">
      <c r="A7" s="25" t="s">
        <v>33</v>
      </c>
      <c r="B7" s="24"/>
      <c r="C7" s="6">
        <v>2032468</v>
      </c>
      <c r="D7" s="6"/>
      <c r="E7" s="7">
        <v>4114600</v>
      </c>
      <c r="F7" s="8">
        <v>4064600</v>
      </c>
      <c r="G7" s="8">
        <v>454875</v>
      </c>
      <c r="H7" s="8">
        <v>304326</v>
      </c>
      <c r="I7" s="8">
        <v>373607</v>
      </c>
      <c r="J7" s="8">
        <v>1132808</v>
      </c>
      <c r="K7" s="8">
        <v>347203</v>
      </c>
      <c r="L7" s="8">
        <v>445491</v>
      </c>
      <c r="M7" s="8">
        <v>376517</v>
      </c>
      <c r="N7" s="8">
        <v>1169211</v>
      </c>
      <c r="O7" s="8">
        <v>458920</v>
      </c>
      <c r="P7" s="8">
        <v>252404</v>
      </c>
      <c r="Q7" s="8">
        <v>375278</v>
      </c>
      <c r="R7" s="8">
        <v>1086602</v>
      </c>
      <c r="S7" s="8"/>
      <c r="T7" s="8"/>
      <c r="U7" s="8"/>
      <c r="V7" s="8"/>
      <c r="W7" s="8">
        <v>3388621</v>
      </c>
      <c r="X7" s="8">
        <v>3085951</v>
      </c>
      <c r="Y7" s="8">
        <v>302670</v>
      </c>
      <c r="Z7" s="2">
        <v>9.81</v>
      </c>
      <c r="AA7" s="6">
        <v>4064600</v>
      </c>
    </row>
    <row r="8" spans="1:27" ht="13.5">
      <c r="A8" s="25" t="s">
        <v>34</v>
      </c>
      <c r="B8" s="24"/>
      <c r="C8" s="6">
        <v>2006175</v>
      </c>
      <c r="D8" s="6"/>
      <c r="E8" s="7">
        <v>3247000</v>
      </c>
      <c r="F8" s="8">
        <v>3367000</v>
      </c>
      <c r="G8" s="8">
        <v>423031</v>
      </c>
      <c r="H8" s="8">
        <v>175600</v>
      </c>
      <c r="I8" s="8">
        <v>294765</v>
      </c>
      <c r="J8" s="8">
        <v>893396</v>
      </c>
      <c r="K8" s="8">
        <v>266698</v>
      </c>
      <c r="L8" s="8">
        <v>277986</v>
      </c>
      <c r="M8" s="8">
        <v>287026</v>
      </c>
      <c r="N8" s="8">
        <v>831710</v>
      </c>
      <c r="O8" s="8">
        <v>290524</v>
      </c>
      <c r="P8" s="8">
        <v>280806</v>
      </c>
      <c r="Q8" s="8">
        <v>279132</v>
      </c>
      <c r="R8" s="8">
        <v>850462</v>
      </c>
      <c r="S8" s="8"/>
      <c r="T8" s="8"/>
      <c r="U8" s="8"/>
      <c r="V8" s="8"/>
      <c r="W8" s="8">
        <v>2575568</v>
      </c>
      <c r="X8" s="8">
        <v>2477748</v>
      </c>
      <c r="Y8" s="8">
        <v>97820</v>
      </c>
      <c r="Z8" s="2">
        <v>3.95</v>
      </c>
      <c r="AA8" s="6">
        <v>3367000</v>
      </c>
    </row>
    <row r="9" spans="1:27" ht="13.5">
      <c r="A9" s="25" t="s">
        <v>35</v>
      </c>
      <c r="B9" s="24"/>
      <c r="C9" s="6">
        <v>1654457</v>
      </c>
      <c r="D9" s="6"/>
      <c r="E9" s="7">
        <v>1721200</v>
      </c>
      <c r="F9" s="8">
        <v>1671200</v>
      </c>
      <c r="G9" s="8">
        <v>235133</v>
      </c>
      <c r="H9" s="8">
        <v>71947</v>
      </c>
      <c r="I9" s="8">
        <v>143596</v>
      </c>
      <c r="J9" s="8">
        <v>450676</v>
      </c>
      <c r="K9" s="8">
        <v>145213</v>
      </c>
      <c r="L9" s="8">
        <v>138396</v>
      </c>
      <c r="M9" s="8">
        <v>139624</v>
      </c>
      <c r="N9" s="8">
        <v>423233</v>
      </c>
      <c r="O9" s="8">
        <v>139125</v>
      </c>
      <c r="P9" s="8">
        <v>138226</v>
      </c>
      <c r="Q9" s="8">
        <v>138040</v>
      </c>
      <c r="R9" s="8">
        <v>415391</v>
      </c>
      <c r="S9" s="8"/>
      <c r="T9" s="8"/>
      <c r="U9" s="8"/>
      <c r="V9" s="8"/>
      <c r="W9" s="8">
        <v>1289300</v>
      </c>
      <c r="X9" s="8">
        <v>1290901</v>
      </c>
      <c r="Y9" s="8">
        <v>-1601</v>
      </c>
      <c r="Z9" s="2">
        <v>-0.12</v>
      </c>
      <c r="AA9" s="6">
        <v>1671200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317055</v>
      </c>
      <c r="D11" s="6"/>
      <c r="E11" s="7">
        <v>397000</v>
      </c>
      <c r="F11" s="8">
        <v>397000</v>
      </c>
      <c r="G11" s="8">
        <v>18997</v>
      </c>
      <c r="H11" s="8">
        <v>20397</v>
      </c>
      <c r="I11" s="8">
        <v>20598</v>
      </c>
      <c r="J11" s="8">
        <v>59992</v>
      </c>
      <c r="K11" s="8">
        <v>19748</v>
      </c>
      <c r="L11" s="8">
        <v>69248</v>
      </c>
      <c r="M11" s="8">
        <v>19671</v>
      </c>
      <c r="N11" s="8">
        <v>108667</v>
      </c>
      <c r="O11" s="8">
        <v>23870</v>
      </c>
      <c r="P11" s="8">
        <v>19911</v>
      </c>
      <c r="Q11" s="8">
        <v>20552</v>
      </c>
      <c r="R11" s="8">
        <v>64333</v>
      </c>
      <c r="S11" s="8"/>
      <c r="T11" s="8"/>
      <c r="U11" s="8"/>
      <c r="V11" s="8"/>
      <c r="W11" s="8">
        <v>232992</v>
      </c>
      <c r="X11" s="8">
        <v>297748</v>
      </c>
      <c r="Y11" s="8">
        <v>-64756</v>
      </c>
      <c r="Z11" s="2">
        <v>-21.75</v>
      </c>
      <c r="AA11" s="6">
        <v>397000</v>
      </c>
    </row>
    <row r="12" spans="1:27" ht="13.5">
      <c r="A12" s="25" t="s">
        <v>37</v>
      </c>
      <c r="B12" s="29"/>
      <c r="C12" s="6">
        <v>2785094</v>
      </c>
      <c r="D12" s="6"/>
      <c r="E12" s="7">
        <v>2560000</v>
      </c>
      <c r="F12" s="8">
        <v>3612000</v>
      </c>
      <c r="G12" s="8">
        <v>274141</v>
      </c>
      <c r="H12" s="8">
        <v>329835</v>
      </c>
      <c r="I12" s="8">
        <v>268345</v>
      </c>
      <c r="J12" s="8">
        <v>872321</v>
      </c>
      <c r="K12" s="8">
        <v>305167</v>
      </c>
      <c r="L12" s="8">
        <v>303094</v>
      </c>
      <c r="M12" s="8">
        <v>286341</v>
      </c>
      <c r="N12" s="8">
        <v>894602</v>
      </c>
      <c r="O12" s="8">
        <v>260937</v>
      </c>
      <c r="P12" s="8">
        <v>299929</v>
      </c>
      <c r="Q12" s="8">
        <v>294436</v>
      </c>
      <c r="R12" s="8">
        <v>855302</v>
      </c>
      <c r="S12" s="8"/>
      <c r="T12" s="8"/>
      <c r="U12" s="8"/>
      <c r="V12" s="8"/>
      <c r="W12" s="8">
        <v>2622225</v>
      </c>
      <c r="X12" s="8">
        <v>2206341</v>
      </c>
      <c r="Y12" s="8">
        <v>415884</v>
      </c>
      <c r="Z12" s="2">
        <v>18.85</v>
      </c>
      <c r="AA12" s="6">
        <v>3612000</v>
      </c>
    </row>
    <row r="13" spans="1:27" ht="13.5">
      <c r="A13" s="23" t="s">
        <v>38</v>
      </c>
      <c r="B13" s="29"/>
      <c r="C13" s="6">
        <v>49824</v>
      </c>
      <c r="D13" s="6"/>
      <c r="E13" s="7">
        <v>1000000</v>
      </c>
      <c r="F13" s="8">
        <v>1000000</v>
      </c>
      <c r="G13" s="8">
        <v>93919</v>
      </c>
      <c r="H13" s="8">
        <v>72049</v>
      </c>
      <c r="I13" s="8">
        <v>105017</v>
      </c>
      <c r="J13" s="8">
        <v>270985</v>
      </c>
      <c r="K13" s="8">
        <v>99623</v>
      </c>
      <c r="L13" s="8">
        <v>100577</v>
      </c>
      <c r="M13" s="8">
        <v>101925</v>
      </c>
      <c r="N13" s="8">
        <v>302125</v>
      </c>
      <c r="O13" s="8">
        <v>105034</v>
      </c>
      <c r="P13" s="8">
        <v>105091</v>
      </c>
      <c r="Q13" s="8">
        <v>108956</v>
      </c>
      <c r="R13" s="8">
        <v>319081</v>
      </c>
      <c r="S13" s="8"/>
      <c r="T13" s="8"/>
      <c r="U13" s="8"/>
      <c r="V13" s="8"/>
      <c r="W13" s="8">
        <v>892191</v>
      </c>
      <c r="X13" s="8">
        <v>749998</v>
      </c>
      <c r="Y13" s="8">
        <v>142193</v>
      </c>
      <c r="Z13" s="2">
        <v>18.96</v>
      </c>
      <c r="AA13" s="6">
        <v>1000000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6406325</v>
      </c>
      <c r="D15" s="6"/>
      <c r="E15" s="7">
        <v>3089000</v>
      </c>
      <c r="F15" s="8">
        <v>3089000</v>
      </c>
      <c r="G15" s="8"/>
      <c r="H15" s="8">
        <v>42662</v>
      </c>
      <c r="I15" s="8">
        <v>40379</v>
      </c>
      <c r="J15" s="8">
        <v>83041</v>
      </c>
      <c r="K15" s="8">
        <v>654754</v>
      </c>
      <c r="L15" s="8">
        <v>18898</v>
      </c>
      <c r="M15" s="8">
        <v>18155</v>
      </c>
      <c r="N15" s="8">
        <v>691807</v>
      </c>
      <c r="O15" s="8">
        <v>78132</v>
      </c>
      <c r="P15" s="8">
        <v>696182</v>
      </c>
      <c r="Q15" s="8">
        <v>1378205</v>
      </c>
      <c r="R15" s="8">
        <v>2152519</v>
      </c>
      <c r="S15" s="8"/>
      <c r="T15" s="8"/>
      <c r="U15" s="8"/>
      <c r="V15" s="8"/>
      <c r="W15" s="8">
        <v>2927367</v>
      </c>
      <c r="X15" s="8">
        <v>2316749</v>
      </c>
      <c r="Y15" s="8">
        <v>610618</v>
      </c>
      <c r="Z15" s="2">
        <v>26.36</v>
      </c>
      <c r="AA15" s="6">
        <v>3089000</v>
      </c>
    </row>
    <row r="16" spans="1:27" ht="13.5">
      <c r="A16" s="23" t="s">
        <v>41</v>
      </c>
      <c r="B16" s="29"/>
      <c r="C16" s="6">
        <v>224246</v>
      </c>
      <c r="D16" s="6"/>
      <c r="E16" s="7"/>
      <c r="F16" s="8"/>
      <c r="G16" s="8"/>
      <c r="H16" s="8"/>
      <c r="I16" s="8"/>
      <c r="J16" s="8"/>
      <c r="K16" s="8">
        <v>3670</v>
      </c>
      <c r="L16" s="8">
        <v>25455</v>
      </c>
      <c r="M16" s="8">
        <v>4492</v>
      </c>
      <c r="N16" s="8">
        <v>33617</v>
      </c>
      <c r="O16" s="8">
        <v>6640</v>
      </c>
      <c r="P16" s="8">
        <v>15303</v>
      </c>
      <c r="Q16" s="8">
        <v>4706</v>
      </c>
      <c r="R16" s="8">
        <v>26649</v>
      </c>
      <c r="S16" s="8"/>
      <c r="T16" s="8"/>
      <c r="U16" s="8"/>
      <c r="V16" s="8"/>
      <c r="W16" s="8">
        <v>60266</v>
      </c>
      <c r="X16" s="8"/>
      <c r="Y16" s="8">
        <v>60266</v>
      </c>
      <c r="Z16" s="2"/>
      <c r="AA16" s="6"/>
    </row>
    <row r="17" spans="1:27" ht="13.5">
      <c r="A17" s="23" t="s">
        <v>42</v>
      </c>
      <c r="B17" s="29"/>
      <c r="C17" s="6">
        <v>8782</v>
      </c>
      <c r="D17" s="6"/>
      <c r="E17" s="7">
        <v>200000</v>
      </c>
      <c r="F17" s="8">
        <v>200000</v>
      </c>
      <c r="G17" s="8"/>
      <c r="H17" s="8">
        <v>217351</v>
      </c>
      <c r="I17" s="8">
        <v>37899</v>
      </c>
      <c r="J17" s="8">
        <v>255250</v>
      </c>
      <c r="K17" s="8">
        <v>21327</v>
      </c>
      <c r="L17" s="8">
        <v>-197759</v>
      </c>
      <c r="M17" s="8"/>
      <c r="N17" s="8">
        <v>-176432</v>
      </c>
      <c r="O17" s="8"/>
      <c r="P17" s="8">
        <v>52075</v>
      </c>
      <c r="Q17" s="8">
        <v>20095</v>
      </c>
      <c r="R17" s="8">
        <v>72170</v>
      </c>
      <c r="S17" s="8"/>
      <c r="T17" s="8"/>
      <c r="U17" s="8"/>
      <c r="V17" s="8"/>
      <c r="W17" s="8">
        <v>150988</v>
      </c>
      <c r="X17" s="8">
        <v>149999</v>
      </c>
      <c r="Y17" s="8">
        <v>989</v>
      </c>
      <c r="Z17" s="2">
        <v>0.66</v>
      </c>
      <c r="AA17" s="6">
        <v>200000</v>
      </c>
    </row>
    <row r="18" spans="1:27" ht="13.5">
      <c r="A18" s="23" t="s">
        <v>43</v>
      </c>
      <c r="B18" s="29"/>
      <c r="C18" s="6">
        <v>25673779</v>
      </c>
      <c r="D18" s="6"/>
      <c r="E18" s="7">
        <v>31600580</v>
      </c>
      <c r="F18" s="8">
        <v>32780050</v>
      </c>
      <c r="G18" s="8">
        <v>8630811</v>
      </c>
      <c r="H18" s="8">
        <v>898646</v>
      </c>
      <c r="I18" s="8">
        <v>575792</v>
      </c>
      <c r="J18" s="8">
        <v>10105249</v>
      </c>
      <c r="K18" s="8">
        <v>389893</v>
      </c>
      <c r="L18" s="8">
        <v>799492</v>
      </c>
      <c r="M18" s="8">
        <v>7623269</v>
      </c>
      <c r="N18" s="8">
        <v>8812654</v>
      </c>
      <c r="O18" s="8">
        <v>493751</v>
      </c>
      <c r="P18" s="8">
        <v>303554</v>
      </c>
      <c r="Q18" s="8">
        <v>6818702</v>
      </c>
      <c r="R18" s="8">
        <v>7616007</v>
      </c>
      <c r="S18" s="8"/>
      <c r="T18" s="8"/>
      <c r="U18" s="8"/>
      <c r="V18" s="8"/>
      <c r="W18" s="8">
        <v>26533910</v>
      </c>
      <c r="X18" s="8">
        <v>29095547</v>
      </c>
      <c r="Y18" s="8">
        <v>-2561637</v>
      </c>
      <c r="Z18" s="2">
        <v>-8.8</v>
      </c>
      <c r="AA18" s="6">
        <v>32780050</v>
      </c>
    </row>
    <row r="19" spans="1:27" ht="13.5">
      <c r="A19" s="23" t="s">
        <v>44</v>
      </c>
      <c r="B19" s="29"/>
      <c r="C19" s="6">
        <v>683204</v>
      </c>
      <c r="D19" s="6"/>
      <c r="E19" s="7">
        <v>2478000</v>
      </c>
      <c r="F19" s="26">
        <v>2478000</v>
      </c>
      <c r="G19" s="26">
        <v>-114401</v>
      </c>
      <c r="H19" s="26">
        <v>158583</v>
      </c>
      <c r="I19" s="26">
        <v>21176</v>
      </c>
      <c r="J19" s="26">
        <v>65358</v>
      </c>
      <c r="K19" s="26">
        <v>53226</v>
      </c>
      <c r="L19" s="26">
        <v>38040</v>
      </c>
      <c r="M19" s="26">
        <v>27972</v>
      </c>
      <c r="N19" s="26">
        <v>119238</v>
      </c>
      <c r="O19" s="26">
        <v>67540</v>
      </c>
      <c r="P19" s="26">
        <v>55586</v>
      </c>
      <c r="Q19" s="26">
        <v>23678</v>
      </c>
      <c r="R19" s="26">
        <v>146804</v>
      </c>
      <c r="S19" s="26"/>
      <c r="T19" s="26"/>
      <c r="U19" s="26"/>
      <c r="V19" s="26"/>
      <c r="W19" s="26">
        <v>331400</v>
      </c>
      <c r="X19" s="26">
        <v>1858503</v>
      </c>
      <c r="Y19" s="26">
        <v>-1527103</v>
      </c>
      <c r="Z19" s="27">
        <v>-82.17</v>
      </c>
      <c r="AA19" s="28">
        <v>2478000</v>
      </c>
    </row>
    <row r="20" spans="1:27" ht="13.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56040893</v>
      </c>
      <c r="D21" s="33">
        <f t="shared" si="0"/>
        <v>0</v>
      </c>
      <c r="E21" s="34">
        <f t="shared" si="0"/>
        <v>70893030</v>
      </c>
      <c r="F21" s="35">
        <f t="shared" si="0"/>
        <v>71563200</v>
      </c>
      <c r="G21" s="35">
        <f t="shared" si="0"/>
        <v>11814079</v>
      </c>
      <c r="H21" s="35">
        <f t="shared" si="0"/>
        <v>3973121</v>
      </c>
      <c r="I21" s="35">
        <f t="shared" si="0"/>
        <v>3246667</v>
      </c>
      <c r="J21" s="35">
        <f t="shared" si="0"/>
        <v>19033867</v>
      </c>
      <c r="K21" s="35">
        <f t="shared" si="0"/>
        <v>3790791</v>
      </c>
      <c r="L21" s="35">
        <f t="shared" si="0"/>
        <v>4049583</v>
      </c>
      <c r="M21" s="35">
        <f t="shared" si="0"/>
        <v>10346127</v>
      </c>
      <c r="N21" s="35">
        <f t="shared" si="0"/>
        <v>18186501</v>
      </c>
      <c r="O21" s="35">
        <f t="shared" si="0"/>
        <v>3590194</v>
      </c>
      <c r="P21" s="35">
        <f t="shared" si="0"/>
        <v>3567407</v>
      </c>
      <c r="Q21" s="35">
        <f t="shared" si="0"/>
        <v>11009747</v>
      </c>
      <c r="R21" s="35">
        <f t="shared" si="0"/>
        <v>18167348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55387716</v>
      </c>
      <c r="X21" s="35">
        <f t="shared" si="0"/>
        <v>58537643</v>
      </c>
      <c r="Y21" s="35">
        <f t="shared" si="0"/>
        <v>-3149927</v>
      </c>
      <c r="Z21" s="36">
        <f>+IF(X21&lt;&gt;0,+(Y21/X21)*100,0)</f>
        <v>-5.381028067699958</v>
      </c>
      <c r="AA21" s="33">
        <f>SUM(AA5:AA20)</f>
        <v>71563200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13435325</v>
      </c>
      <c r="D24" s="6"/>
      <c r="E24" s="7">
        <v>24674680</v>
      </c>
      <c r="F24" s="8">
        <v>25155563</v>
      </c>
      <c r="G24" s="8">
        <v>1575057</v>
      </c>
      <c r="H24" s="8">
        <v>1626788</v>
      </c>
      <c r="I24" s="8">
        <v>1658911</v>
      </c>
      <c r="J24" s="8">
        <v>4860756</v>
      </c>
      <c r="K24" s="8">
        <v>1733246</v>
      </c>
      <c r="L24" s="8">
        <v>2653398</v>
      </c>
      <c r="M24" s="8">
        <v>1804314</v>
      </c>
      <c r="N24" s="8">
        <v>6190958</v>
      </c>
      <c r="O24" s="8">
        <v>1837203</v>
      </c>
      <c r="P24" s="8">
        <v>1726255</v>
      </c>
      <c r="Q24" s="8">
        <v>1814533</v>
      </c>
      <c r="R24" s="8">
        <v>5377991</v>
      </c>
      <c r="S24" s="8"/>
      <c r="T24" s="8"/>
      <c r="U24" s="8"/>
      <c r="V24" s="8"/>
      <c r="W24" s="8">
        <v>16429705</v>
      </c>
      <c r="X24" s="8">
        <v>18908667</v>
      </c>
      <c r="Y24" s="8">
        <v>-2478962</v>
      </c>
      <c r="Z24" s="2">
        <v>-13.11</v>
      </c>
      <c r="AA24" s="6">
        <v>25155563</v>
      </c>
    </row>
    <row r="25" spans="1:27" ht="13.5">
      <c r="A25" s="25" t="s">
        <v>49</v>
      </c>
      <c r="B25" s="24"/>
      <c r="C25" s="6">
        <v>3032941</v>
      </c>
      <c r="D25" s="6"/>
      <c r="E25" s="7">
        <v>3197300</v>
      </c>
      <c r="F25" s="8">
        <v>3197300</v>
      </c>
      <c r="G25" s="8">
        <v>252746</v>
      </c>
      <c r="H25" s="8">
        <v>252746</v>
      </c>
      <c r="I25" s="8">
        <v>252746</v>
      </c>
      <c r="J25" s="8">
        <v>758238</v>
      </c>
      <c r="K25" s="8">
        <v>228606</v>
      </c>
      <c r="L25" s="8">
        <v>262016</v>
      </c>
      <c r="M25" s="8">
        <v>252746</v>
      </c>
      <c r="N25" s="8">
        <v>743368</v>
      </c>
      <c r="O25" s="8">
        <v>252746</v>
      </c>
      <c r="P25" s="8">
        <v>252746</v>
      </c>
      <c r="Q25" s="8">
        <v>252746</v>
      </c>
      <c r="R25" s="8">
        <v>758238</v>
      </c>
      <c r="S25" s="8"/>
      <c r="T25" s="8"/>
      <c r="U25" s="8"/>
      <c r="V25" s="8"/>
      <c r="W25" s="8">
        <v>2259844</v>
      </c>
      <c r="X25" s="8">
        <v>2397978</v>
      </c>
      <c r="Y25" s="8">
        <v>-138134</v>
      </c>
      <c r="Z25" s="2">
        <v>-5.76</v>
      </c>
      <c r="AA25" s="6">
        <v>3197300</v>
      </c>
    </row>
    <row r="26" spans="1:27" ht="13.5">
      <c r="A26" s="25" t="s">
        <v>50</v>
      </c>
      <c r="B26" s="24"/>
      <c r="C26" s="6">
        <v>8789825</v>
      </c>
      <c r="D26" s="6"/>
      <c r="E26" s="7">
        <v>5260000</v>
      </c>
      <c r="F26" s="8">
        <v>5260000</v>
      </c>
      <c r="G26" s="8">
        <v>486085</v>
      </c>
      <c r="H26" s="8">
        <v>487164</v>
      </c>
      <c r="I26" s="8">
        <v>479339</v>
      </c>
      <c r="J26" s="8">
        <v>1452588</v>
      </c>
      <c r="K26" s="8">
        <v>482249</v>
      </c>
      <c r="L26" s="8">
        <v>484332</v>
      </c>
      <c r="M26" s="8">
        <v>483800</v>
      </c>
      <c r="N26" s="8">
        <v>1450381</v>
      </c>
      <c r="O26" s="8">
        <v>485177</v>
      </c>
      <c r="P26" s="8">
        <v>256851</v>
      </c>
      <c r="Q26" s="8">
        <v>460102</v>
      </c>
      <c r="R26" s="8">
        <v>1202130</v>
      </c>
      <c r="S26" s="8"/>
      <c r="T26" s="8"/>
      <c r="U26" s="8"/>
      <c r="V26" s="8"/>
      <c r="W26" s="8">
        <v>4105099</v>
      </c>
      <c r="X26" s="8">
        <v>3944997</v>
      </c>
      <c r="Y26" s="8">
        <v>160102</v>
      </c>
      <c r="Z26" s="2">
        <v>4.06</v>
      </c>
      <c r="AA26" s="6">
        <v>5260000</v>
      </c>
    </row>
    <row r="27" spans="1:27" ht="13.5">
      <c r="A27" s="25" t="s">
        <v>51</v>
      </c>
      <c r="B27" s="24"/>
      <c r="C27" s="6">
        <v>5263966</v>
      </c>
      <c r="D27" s="6"/>
      <c r="E27" s="7">
        <v>3340000</v>
      </c>
      <c r="F27" s="8">
        <v>3340000</v>
      </c>
      <c r="G27" s="8">
        <v>278335</v>
      </c>
      <c r="H27" s="8">
        <v>278335</v>
      </c>
      <c r="I27" s="8">
        <v>278335</v>
      </c>
      <c r="J27" s="8">
        <v>835005</v>
      </c>
      <c r="K27" s="8">
        <v>278335</v>
      </c>
      <c r="L27" s="8">
        <v>281155</v>
      </c>
      <c r="M27" s="8">
        <v>278335</v>
      </c>
      <c r="N27" s="8">
        <v>837825</v>
      </c>
      <c r="O27" s="8">
        <v>278335</v>
      </c>
      <c r="P27" s="8">
        <v>278335</v>
      </c>
      <c r="Q27" s="8">
        <v>278335</v>
      </c>
      <c r="R27" s="8">
        <v>835005</v>
      </c>
      <c r="S27" s="8"/>
      <c r="T27" s="8"/>
      <c r="U27" s="8"/>
      <c r="V27" s="8"/>
      <c r="W27" s="8">
        <v>2507835</v>
      </c>
      <c r="X27" s="8">
        <v>2505015</v>
      </c>
      <c r="Y27" s="8">
        <v>2820</v>
      </c>
      <c r="Z27" s="2">
        <v>0.11</v>
      </c>
      <c r="AA27" s="6">
        <v>3340000</v>
      </c>
    </row>
    <row r="28" spans="1:27" ht="13.5">
      <c r="A28" s="25" t="s">
        <v>52</v>
      </c>
      <c r="B28" s="24"/>
      <c r="C28" s="6">
        <v>1199486</v>
      </c>
      <c r="D28" s="6"/>
      <c r="E28" s="7">
        <v>1055000</v>
      </c>
      <c r="F28" s="8">
        <v>1410000</v>
      </c>
      <c r="G28" s="8"/>
      <c r="H28" s="8">
        <v>46780</v>
      </c>
      <c r="I28" s="8"/>
      <c r="J28" s="8">
        <v>46780</v>
      </c>
      <c r="K28" s="8"/>
      <c r="L28" s="8"/>
      <c r="M28" s="8"/>
      <c r="N28" s="8"/>
      <c r="O28" s="8"/>
      <c r="P28" s="8">
        <v>-46780</v>
      </c>
      <c r="Q28" s="8"/>
      <c r="R28" s="8">
        <v>-46780</v>
      </c>
      <c r="S28" s="8"/>
      <c r="T28" s="8"/>
      <c r="U28" s="8"/>
      <c r="V28" s="8"/>
      <c r="W28" s="8"/>
      <c r="X28" s="8">
        <v>933252</v>
      </c>
      <c r="Y28" s="8">
        <v>-933252</v>
      </c>
      <c r="Z28" s="2">
        <v>-100</v>
      </c>
      <c r="AA28" s="6">
        <v>1410000</v>
      </c>
    </row>
    <row r="29" spans="1:27" ht="13.5">
      <c r="A29" s="25" t="s">
        <v>53</v>
      </c>
      <c r="B29" s="24"/>
      <c r="C29" s="6">
        <v>10393472</v>
      </c>
      <c r="D29" s="6"/>
      <c r="E29" s="7">
        <v>12124150</v>
      </c>
      <c r="F29" s="8">
        <v>12124150</v>
      </c>
      <c r="G29" s="8">
        <v>1267459</v>
      </c>
      <c r="H29" s="8">
        <v>1268307</v>
      </c>
      <c r="I29" s="8">
        <v>1897567</v>
      </c>
      <c r="J29" s="8">
        <v>4433333</v>
      </c>
      <c r="K29" s="8">
        <v>-459206</v>
      </c>
      <c r="L29" s="8">
        <v>1499756</v>
      </c>
      <c r="M29" s="8">
        <v>779386</v>
      </c>
      <c r="N29" s="8">
        <v>1819936</v>
      </c>
      <c r="O29" s="8">
        <v>-663304</v>
      </c>
      <c r="P29" s="8">
        <v>1699227</v>
      </c>
      <c r="Q29" s="8">
        <v>796656</v>
      </c>
      <c r="R29" s="8">
        <v>1832579</v>
      </c>
      <c r="S29" s="8"/>
      <c r="T29" s="8"/>
      <c r="U29" s="8"/>
      <c r="V29" s="8"/>
      <c r="W29" s="8">
        <v>8085848</v>
      </c>
      <c r="X29" s="8">
        <v>9093112</v>
      </c>
      <c r="Y29" s="8">
        <v>-1007264</v>
      </c>
      <c r="Z29" s="2">
        <v>-11.08</v>
      </c>
      <c r="AA29" s="6">
        <v>12124150</v>
      </c>
    </row>
    <row r="30" spans="1:27" ht="13.5">
      <c r="A30" s="25" t="s">
        <v>54</v>
      </c>
      <c r="B30" s="24"/>
      <c r="C30" s="6">
        <v>632065</v>
      </c>
      <c r="D30" s="6"/>
      <c r="E30" s="7">
        <v>672700</v>
      </c>
      <c r="F30" s="8">
        <v>1727400</v>
      </c>
      <c r="G30" s="8">
        <v>17273</v>
      </c>
      <c r="H30" s="8">
        <v>2074</v>
      </c>
      <c r="I30" s="8">
        <v>72436</v>
      </c>
      <c r="J30" s="8">
        <v>91783</v>
      </c>
      <c r="K30" s="8">
        <v>197795</v>
      </c>
      <c r="L30" s="8">
        <v>81950</v>
      </c>
      <c r="M30" s="8">
        <v>78037</v>
      </c>
      <c r="N30" s="8">
        <v>357782</v>
      </c>
      <c r="O30" s="8">
        <v>28272</v>
      </c>
      <c r="P30" s="8">
        <v>5574</v>
      </c>
      <c r="Q30" s="8">
        <v>108010</v>
      </c>
      <c r="R30" s="8">
        <v>141856</v>
      </c>
      <c r="S30" s="8"/>
      <c r="T30" s="8"/>
      <c r="U30" s="8"/>
      <c r="V30" s="8"/>
      <c r="W30" s="8">
        <v>591421</v>
      </c>
      <c r="X30" s="8">
        <v>542656</v>
      </c>
      <c r="Y30" s="8">
        <v>48765</v>
      </c>
      <c r="Z30" s="2">
        <v>8.99</v>
      </c>
      <c r="AA30" s="6">
        <v>1727400</v>
      </c>
    </row>
    <row r="31" spans="1:27" ht="13.5">
      <c r="A31" s="25" t="s">
        <v>55</v>
      </c>
      <c r="B31" s="24"/>
      <c r="C31" s="6">
        <v>6032789</v>
      </c>
      <c r="D31" s="6"/>
      <c r="E31" s="7">
        <v>8589000</v>
      </c>
      <c r="F31" s="8">
        <v>9471570</v>
      </c>
      <c r="G31" s="8">
        <v>65815</v>
      </c>
      <c r="H31" s="8">
        <v>670469</v>
      </c>
      <c r="I31" s="8">
        <v>423659</v>
      </c>
      <c r="J31" s="8">
        <v>1159943</v>
      </c>
      <c r="K31" s="8">
        <v>302637</v>
      </c>
      <c r="L31" s="8">
        <v>295419</v>
      </c>
      <c r="M31" s="8">
        <v>1179437</v>
      </c>
      <c r="N31" s="8">
        <v>1777493</v>
      </c>
      <c r="O31" s="8">
        <v>158455</v>
      </c>
      <c r="P31" s="8">
        <v>-167700</v>
      </c>
      <c r="Q31" s="8">
        <v>634481</v>
      </c>
      <c r="R31" s="8">
        <v>625236</v>
      </c>
      <c r="S31" s="8"/>
      <c r="T31" s="8"/>
      <c r="U31" s="8"/>
      <c r="V31" s="8"/>
      <c r="W31" s="8">
        <v>3562672</v>
      </c>
      <c r="X31" s="8">
        <v>6841254</v>
      </c>
      <c r="Y31" s="8">
        <v>-3278582</v>
      </c>
      <c r="Z31" s="2">
        <v>-47.92</v>
      </c>
      <c r="AA31" s="6">
        <v>9471570</v>
      </c>
    </row>
    <row r="32" spans="1:27" ht="13.5">
      <c r="A32" s="25" t="s">
        <v>43</v>
      </c>
      <c r="B32" s="24"/>
      <c r="C32" s="6">
        <v>375983</v>
      </c>
      <c r="D32" s="6"/>
      <c r="E32" s="7">
        <v>960000</v>
      </c>
      <c r="F32" s="8">
        <v>1135935</v>
      </c>
      <c r="G32" s="8"/>
      <c r="H32" s="8"/>
      <c r="I32" s="8">
        <v>66667</v>
      </c>
      <c r="J32" s="8">
        <v>66667</v>
      </c>
      <c r="K32" s="8">
        <v>100935</v>
      </c>
      <c r="L32" s="8">
        <v>66667</v>
      </c>
      <c r="M32" s="8"/>
      <c r="N32" s="8">
        <v>167602</v>
      </c>
      <c r="O32" s="8">
        <v>17500</v>
      </c>
      <c r="P32" s="8"/>
      <c r="Q32" s="8"/>
      <c r="R32" s="8">
        <v>17500</v>
      </c>
      <c r="S32" s="8"/>
      <c r="T32" s="8"/>
      <c r="U32" s="8"/>
      <c r="V32" s="8"/>
      <c r="W32" s="8">
        <v>251769</v>
      </c>
      <c r="X32" s="8">
        <v>851503</v>
      </c>
      <c r="Y32" s="8">
        <v>-599734</v>
      </c>
      <c r="Z32" s="2">
        <v>-70.43</v>
      </c>
      <c r="AA32" s="6">
        <v>1135935</v>
      </c>
    </row>
    <row r="33" spans="1:27" ht="13.5">
      <c r="A33" s="25" t="s">
        <v>56</v>
      </c>
      <c r="B33" s="24"/>
      <c r="C33" s="6">
        <v>9291254</v>
      </c>
      <c r="D33" s="6"/>
      <c r="E33" s="7">
        <v>11019610</v>
      </c>
      <c r="F33" s="8">
        <v>10668450</v>
      </c>
      <c r="G33" s="8">
        <v>902744</v>
      </c>
      <c r="H33" s="8">
        <v>834083</v>
      </c>
      <c r="I33" s="8">
        <v>311381</v>
      </c>
      <c r="J33" s="8">
        <v>2048208</v>
      </c>
      <c r="K33" s="8">
        <v>579553</v>
      </c>
      <c r="L33" s="8">
        <v>590577</v>
      </c>
      <c r="M33" s="8">
        <v>488646</v>
      </c>
      <c r="N33" s="8">
        <v>1658776</v>
      </c>
      <c r="O33" s="8">
        <v>980762</v>
      </c>
      <c r="P33" s="8">
        <v>300019</v>
      </c>
      <c r="Q33" s="8">
        <v>690591</v>
      </c>
      <c r="R33" s="8">
        <v>1971372</v>
      </c>
      <c r="S33" s="8"/>
      <c r="T33" s="8"/>
      <c r="U33" s="8"/>
      <c r="V33" s="8"/>
      <c r="W33" s="8">
        <v>5678356</v>
      </c>
      <c r="X33" s="8">
        <v>8235416</v>
      </c>
      <c r="Y33" s="8">
        <v>-2557060</v>
      </c>
      <c r="Z33" s="2">
        <v>-31.05</v>
      </c>
      <c r="AA33" s="6">
        <v>10668450</v>
      </c>
    </row>
    <row r="34" spans="1:27" ht="13.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58447106</v>
      </c>
      <c r="D35" s="33">
        <f>SUM(D24:D34)</f>
        <v>0</v>
      </c>
      <c r="E35" s="34">
        <f t="shared" si="1"/>
        <v>70892440</v>
      </c>
      <c r="F35" s="35">
        <f t="shared" si="1"/>
        <v>73490368</v>
      </c>
      <c r="G35" s="35">
        <f t="shared" si="1"/>
        <v>4845514</v>
      </c>
      <c r="H35" s="35">
        <f t="shared" si="1"/>
        <v>5466746</v>
      </c>
      <c r="I35" s="35">
        <f t="shared" si="1"/>
        <v>5441041</v>
      </c>
      <c r="J35" s="35">
        <f t="shared" si="1"/>
        <v>15753301</v>
      </c>
      <c r="K35" s="35">
        <f t="shared" si="1"/>
        <v>3444150</v>
      </c>
      <c r="L35" s="35">
        <f t="shared" si="1"/>
        <v>6215270</v>
      </c>
      <c r="M35" s="35">
        <f t="shared" si="1"/>
        <v>5344701</v>
      </c>
      <c r="N35" s="35">
        <f t="shared" si="1"/>
        <v>15004121</v>
      </c>
      <c r="O35" s="35">
        <f t="shared" si="1"/>
        <v>3375146</v>
      </c>
      <c r="P35" s="35">
        <f t="shared" si="1"/>
        <v>4304527</v>
      </c>
      <c r="Q35" s="35">
        <f t="shared" si="1"/>
        <v>5035454</v>
      </c>
      <c r="R35" s="35">
        <f t="shared" si="1"/>
        <v>12715127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43472549</v>
      </c>
      <c r="X35" s="35">
        <f t="shared" si="1"/>
        <v>54253850</v>
      </c>
      <c r="Y35" s="35">
        <f t="shared" si="1"/>
        <v>-10781301</v>
      </c>
      <c r="Z35" s="36">
        <f>+IF(X35&lt;&gt;0,+(Y35/X35)*100,0)</f>
        <v>-19.871955630798553</v>
      </c>
      <c r="AA35" s="33">
        <f>SUM(AA24:AA34)</f>
        <v>73490368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-2406213</v>
      </c>
      <c r="D37" s="46">
        <f>+D21-D35</f>
        <v>0</v>
      </c>
      <c r="E37" s="47">
        <f t="shared" si="2"/>
        <v>590</v>
      </c>
      <c r="F37" s="48">
        <f t="shared" si="2"/>
        <v>-1927168</v>
      </c>
      <c r="G37" s="48">
        <f t="shared" si="2"/>
        <v>6968565</v>
      </c>
      <c r="H37" s="48">
        <f t="shared" si="2"/>
        <v>-1493625</v>
      </c>
      <c r="I37" s="48">
        <f t="shared" si="2"/>
        <v>-2194374</v>
      </c>
      <c r="J37" s="48">
        <f t="shared" si="2"/>
        <v>3280566</v>
      </c>
      <c r="K37" s="48">
        <f t="shared" si="2"/>
        <v>346641</v>
      </c>
      <c r="L37" s="48">
        <f t="shared" si="2"/>
        <v>-2165687</v>
      </c>
      <c r="M37" s="48">
        <f t="shared" si="2"/>
        <v>5001426</v>
      </c>
      <c r="N37" s="48">
        <f t="shared" si="2"/>
        <v>3182380</v>
      </c>
      <c r="O37" s="48">
        <f t="shared" si="2"/>
        <v>215048</v>
      </c>
      <c r="P37" s="48">
        <f t="shared" si="2"/>
        <v>-737120</v>
      </c>
      <c r="Q37" s="48">
        <f t="shared" si="2"/>
        <v>5974293</v>
      </c>
      <c r="R37" s="48">
        <f t="shared" si="2"/>
        <v>5452221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11915167</v>
      </c>
      <c r="X37" s="48">
        <f>IF(F21=F35,0,X21-X35)</f>
        <v>4283793</v>
      </c>
      <c r="Y37" s="48">
        <f t="shared" si="2"/>
        <v>7631374</v>
      </c>
      <c r="Z37" s="49">
        <f>+IF(X37&lt;&gt;0,+(Y37/X37)*100,0)</f>
        <v>178.14525585153157</v>
      </c>
      <c r="AA37" s="46">
        <f>+AA21-AA35</f>
        <v>-1927168</v>
      </c>
    </row>
    <row r="38" spans="1:27" ht="22.5" customHeight="1">
      <c r="A38" s="50" t="s">
        <v>60</v>
      </c>
      <c r="B38" s="29"/>
      <c r="C38" s="6">
        <v>9503657</v>
      </c>
      <c r="D38" s="6"/>
      <c r="E38" s="7">
        <v>20247420</v>
      </c>
      <c r="F38" s="8">
        <v>31266140</v>
      </c>
      <c r="G38" s="8"/>
      <c r="H38" s="8">
        <v>89759</v>
      </c>
      <c r="I38" s="8">
        <v>437675</v>
      </c>
      <c r="J38" s="8">
        <v>527434</v>
      </c>
      <c r="K38" s="8">
        <v>344714</v>
      </c>
      <c r="L38" s="8">
        <v>218850</v>
      </c>
      <c r="M38" s="8">
        <v>373359</v>
      </c>
      <c r="N38" s="8">
        <v>936923</v>
      </c>
      <c r="O38" s="8">
        <v>69987</v>
      </c>
      <c r="P38" s="8">
        <v>346673</v>
      </c>
      <c r="Q38" s="8">
        <v>2806444</v>
      </c>
      <c r="R38" s="8">
        <v>3223104</v>
      </c>
      <c r="S38" s="8"/>
      <c r="T38" s="8"/>
      <c r="U38" s="8"/>
      <c r="V38" s="8"/>
      <c r="W38" s="8">
        <v>4687461</v>
      </c>
      <c r="X38" s="8">
        <v>22540086</v>
      </c>
      <c r="Y38" s="8">
        <v>-17852625</v>
      </c>
      <c r="Z38" s="2">
        <v>-79.2</v>
      </c>
      <c r="AA38" s="6">
        <v>31266140</v>
      </c>
    </row>
    <row r="39" spans="1:27" ht="57" customHeight="1">
      <c r="A39" s="50" t="s">
        <v>61</v>
      </c>
      <c r="B39" s="29"/>
      <c r="C39" s="28">
        <v>1602000</v>
      </c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8699444</v>
      </c>
      <c r="D41" s="56">
        <f>SUM(D37:D40)</f>
        <v>0</v>
      </c>
      <c r="E41" s="57">
        <f t="shared" si="3"/>
        <v>20248010</v>
      </c>
      <c r="F41" s="58">
        <f t="shared" si="3"/>
        <v>29338972</v>
      </c>
      <c r="G41" s="58">
        <f t="shared" si="3"/>
        <v>6968565</v>
      </c>
      <c r="H41" s="58">
        <f t="shared" si="3"/>
        <v>-1403866</v>
      </c>
      <c r="I41" s="58">
        <f t="shared" si="3"/>
        <v>-1756699</v>
      </c>
      <c r="J41" s="58">
        <f t="shared" si="3"/>
        <v>3808000</v>
      </c>
      <c r="K41" s="58">
        <f t="shared" si="3"/>
        <v>691355</v>
      </c>
      <c r="L41" s="58">
        <f t="shared" si="3"/>
        <v>-1946837</v>
      </c>
      <c r="M41" s="58">
        <f t="shared" si="3"/>
        <v>5374785</v>
      </c>
      <c r="N41" s="58">
        <f t="shared" si="3"/>
        <v>4119303</v>
      </c>
      <c r="O41" s="58">
        <f t="shared" si="3"/>
        <v>285035</v>
      </c>
      <c r="P41" s="58">
        <f t="shared" si="3"/>
        <v>-390447</v>
      </c>
      <c r="Q41" s="58">
        <f t="shared" si="3"/>
        <v>8780737</v>
      </c>
      <c r="R41" s="58">
        <f t="shared" si="3"/>
        <v>8675325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16602628</v>
      </c>
      <c r="X41" s="58">
        <f t="shared" si="3"/>
        <v>26823879</v>
      </c>
      <c r="Y41" s="58">
        <f t="shared" si="3"/>
        <v>-10221251</v>
      </c>
      <c r="Z41" s="59">
        <f>+IF(X41&lt;&gt;0,+(Y41/X41)*100,0)</f>
        <v>-38.105044389739454</v>
      </c>
      <c r="AA41" s="56">
        <f>SUM(AA37:AA40)</f>
        <v>29338972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8699444</v>
      </c>
      <c r="D43" s="64">
        <f>+D41-D42</f>
        <v>0</v>
      </c>
      <c r="E43" s="65">
        <f t="shared" si="4"/>
        <v>20248010</v>
      </c>
      <c r="F43" s="66">
        <f t="shared" si="4"/>
        <v>29338972</v>
      </c>
      <c r="G43" s="66">
        <f t="shared" si="4"/>
        <v>6968565</v>
      </c>
      <c r="H43" s="66">
        <f t="shared" si="4"/>
        <v>-1403866</v>
      </c>
      <c r="I43" s="66">
        <f t="shared" si="4"/>
        <v>-1756699</v>
      </c>
      <c r="J43" s="66">
        <f t="shared" si="4"/>
        <v>3808000</v>
      </c>
      <c r="K43" s="66">
        <f t="shared" si="4"/>
        <v>691355</v>
      </c>
      <c r="L43" s="66">
        <f t="shared" si="4"/>
        <v>-1946837</v>
      </c>
      <c r="M43" s="66">
        <f t="shared" si="4"/>
        <v>5374785</v>
      </c>
      <c r="N43" s="66">
        <f t="shared" si="4"/>
        <v>4119303</v>
      </c>
      <c r="O43" s="66">
        <f t="shared" si="4"/>
        <v>285035</v>
      </c>
      <c r="P43" s="66">
        <f t="shared" si="4"/>
        <v>-390447</v>
      </c>
      <c r="Q43" s="66">
        <f t="shared" si="4"/>
        <v>8780737</v>
      </c>
      <c r="R43" s="66">
        <f t="shared" si="4"/>
        <v>8675325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16602628</v>
      </c>
      <c r="X43" s="66">
        <f t="shared" si="4"/>
        <v>26823879</v>
      </c>
      <c r="Y43" s="66">
        <f t="shared" si="4"/>
        <v>-10221251</v>
      </c>
      <c r="Z43" s="67">
        <f>+IF(X43&lt;&gt;0,+(Y43/X43)*100,0)</f>
        <v>-38.105044389739454</v>
      </c>
      <c r="AA43" s="64">
        <f>+AA41-AA42</f>
        <v>29338972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8699444</v>
      </c>
      <c r="D45" s="56">
        <f>SUM(D43:D44)</f>
        <v>0</v>
      </c>
      <c r="E45" s="57">
        <f t="shared" si="5"/>
        <v>20248010</v>
      </c>
      <c r="F45" s="58">
        <f t="shared" si="5"/>
        <v>29338972</v>
      </c>
      <c r="G45" s="58">
        <f t="shared" si="5"/>
        <v>6968565</v>
      </c>
      <c r="H45" s="58">
        <f t="shared" si="5"/>
        <v>-1403866</v>
      </c>
      <c r="I45" s="58">
        <f t="shared" si="5"/>
        <v>-1756699</v>
      </c>
      <c r="J45" s="58">
        <f t="shared" si="5"/>
        <v>3808000</v>
      </c>
      <c r="K45" s="58">
        <f t="shared" si="5"/>
        <v>691355</v>
      </c>
      <c r="L45" s="58">
        <f t="shared" si="5"/>
        <v>-1946837</v>
      </c>
      <c r="M45" s="58">
        <f t="shared" si="5"/>
        <v>5374785</v>
      </c>
      <c r="N45" s="58">
        <f t="shared" si="5"/>
        <v>4119303</v>
      </c>
      <c r="O45" s="58">
        <f t="shared" si="5"/>
        <v>285035</v>
      </c>
      <c r="P45" s="58">
        <f t="shared" si="5"/>
        <v>-390447</v>
      </c>
      <c r="Q45" s="58">
        <f t="shared" si="5"/>
        <v>8780737</v>
      </c>
      <c r="R45" s="58">
        <f t="shared" si="5"/>
        <v>8675325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16602628</v>
      </c>
      <c r="X45" s="58">
        <f t="shared" si="5"/>
        <v>26823879</v>
      </c>
      <c r="Y45" s="58">
        <f t="shared" si="5"/>
        <v>-10221251</v>
      </c>
      <c r="Z45" s="59">
        <f>+IF(X45&lt;&gt;0,+(Y45/X45)*100,0)</f>
        <v>-38.105044389739454</v>
      </c>
      <c r="AA45" s="56">
        <f>SUM(AA43:AA44)</f>
        <v>29338972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8699444</v>
      </c>
      <c r="D47" s="71">
        <f>SUM(D45:D46)</f>
        <v>0</v>
      </c>
      <c r="E47" s="72">
        <f t="shared" si="6"/>
        <v>20248010</v>
      </c>
      <c r="F47" s="73">
        <f t="shared" si="6"/>
        <v>29338972</v>
      </c>
      <c r="G47" s="73">
        <f t="shared" si="6"/>
        <v>6968565</v>
      </c>
      <c r="H47" s="74">
        <f t="shared" si="6"/>
        <v>-1403866</v>
      </c>
      <c r="I47" s="74">
        <f t="shared" si="6"/>
        <v>-1756699</v>
      </c>
      <c r="J47" s="74">
        <f t="shared" si="6"/>
        <v>3808000</v>
      </c>
      <c r="K47" s="74">
        <f t="shared" si="6"/>
        <v>691355</v>
      </c>
      <c r="L47" s="74">
        <f t="shared" si="6"/>
        <v>-1946837</v>
      </c>
      <c r="M47" s="73">
        <f t="shared" si="6"/>
        <v>5374785</v>
      </c>
      <c r="N47" s="73">
        <f t="shared" si="6"/>
        <v>4119303</v>
      </c>
      <c r="O47" s="74">
        <f t="shared" si="6"/>
        <v>285035</v>
      </c>
      <c r="P47" s="74">
        <f t="shared" si="6"/>
        <v>-390447</v>
      </c>
      <c r="Q47" s="74">
        <f t="shared" si="6"/>
        <v>8780737</v>
      </c>
      <c r="R47" s="74">
        <f t="shared" si="6"/>
        <v>8675325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16602628</v>
      </c>
      <c r="X47" s="74">
        <f t="shared" si="6"/>
        <v>26823879</v>
      </c>
      <c r="Y47" s="74">
        <f t="shared" si="6"/>
        <v>-10221251</v>
      </c>
      <c r="Z47" s="75">
        <f>+IF(X47&lt;&gt;0,+(Y47/X47)*100,0)</f>
        <v>-38.105044389739454</v>
      </c>
      <c r="AA47" s="76">
        <f>SUM(AA45:AA46)</f>
        <v>29338972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70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100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43225413</v>
      </c>
      <c r="D5" s="6"/>
      <c r="E5" s="7">
        <v>52084830</v>
      </c>
      <c r="F5" s="8">
        <v>52084830</v>
      </c>
      <c r="G5" s="8">
        <v>11396616</v>
      </c>
      <c r="H5" s="8">
        <v>3542489</v>
      </c>
      <c r="I5" s="8">
        <v>3475992</v>
      </c>
      <c r="J5" s="8">
        <v>18415097</v>
      </c>
      <c r="K5" s="8">
        <v>3515093</v>
      </c>
      <c r="L5" s="8">
        <v>3525211</v>
      </c>
      <c r="M5" s="8">
        <v>3527385</v>
      </c>
      <c r="N5" s="8">
        <v>10567689</v>
      </c>
      <c r="O5" s="8">
        <v>3543368</v>
      </c>
      <c r="P5" s="8">
        <v>3537166</v>
      </c>
      <c r="Q5" s="8">
        <v>3540325</v>
      </c>
      <c r="R5" s="8">
        <v>10620859</v>
      </c>
      <c r="S5" s="8"/>
      <c r="T5" s="8"/>
      <c r="U5" s="8"/>
      <c r="V5" s="8"/>
      <c r="W5" s="8">
        <v>39603645</v>
      </c>
      <c r="X5" s="8">
        <v>39063621</v>
      </c>
      <c r="Y5" s="8">
        <v>540024</v>
      </c>
      <c r="Z5" s="2">
        <v>1.38</v>
      </c>
      <c r="AA5" s="6">
        <v>52084830</v>
      </c>
    </row>
    <row r="6" spans="1:27" ht="13.5">
      <c r="A6" s="23" t="s">
        <v>32</v>
      </c>
      <c r="B6" s="24"/>
      <c r="C6" s="6">
        <v>108452365</v>
      </c>
      <c r="D6" s="6"/>
      <c r="E6" s="7">
        <v>152259023</v>
      </c>
      <c r="F6" s="8">
        <v>146146488</v>
      </c>
      <c r="G6" s="8">
        <v>10072806</v>
      </c>
      <c r="H6" s="8">
        <v>10153646</v>
      </c>
      <c r="I6" s="8">
        <v>10362869</v>
      </c>
      <c r="J6" s="8">
        <v>30589321</v>
      </c>
      <c r="K6" s="8">
        <v>10079687</v>
      </c>
      <c r="L6" s="8">
        <v>10231867</v>
      </c>
      <c r="M6" s="8">
        <v>9917653</v>
      </c>
      <c r="N6" s="8">
        <v>30229207</v>
      </c>
      <c r="O6" s="8">
        <v>11228527</v>
      </c>
      <c r="P6" s="8">
        <v>7408113</v>
      </c>
      <c r="Q6" s="8">
        <v>11912102</v>
      </c>
      <c r="R6" s="8">
        <v>30548742</v>
      </c>
      <c r="S6" s="8"/>
      <c r="T6" s="8"/>
      <c r="U6" s="8"/>
      <c r="V6" s="8"/>
      <c r="W6" s="8">
        <v>91367270</v>
      </c>
      <c r="X6" s="8">
        <v>111749241</v>
      </c>
      <c r="Y6" s="8">
        <v>-20381971</v>
      </c>
      <c r="Z6" s="2">
        <v>-18.24</v>
      </c>
      <c r="AA6" s="6">
        <v>146146488</v>
      </c>
    </row>
    <row r="7" spans="1:27" ht="13.5">
      <c r="A7" s="25" t="s">
        <v>33</v>
      </c>
      <c r="B7" s="24"/>
      <c r="C7" s="6">
        <v>19486899</v>
      </c>
      <c r="D7" s="6"/>
      <c r="E7" s="7">
        <v>23455641</v>
      </c>
      <c r="F7" s="8">
        <v>21855641</v>
      </c>
      <c r="G7" s="8">
        <v>1994296</v>
      </c>
      <c r="H7" s="8">
        <v>1624268</v>
      </c>
      <c r="I7" s="8">
        <v>1471550</v>
      </c>
      <c r="J7" s="8">
        <v>5090114</v>
      </c>
      <c r="K7" s="8">
        <v>1885374</v>
      </c>
      <c r="L7" s="8">
        <v>1860974</v>
      </c>
      <c r="M7" s="8">
        <v>1869986</v>
      </c>
      <c r="N7" s="8">
        <v>5616334</v>
      </c>
      <c r="O7" s="8">
        <v>2433921</v>
      </c>
      <c r="P7" s="8">
        <v>468341</v>
      </c>
      <c r="Q7" s="8">
        <v>1893498</v>
      </c>
      <c r="R7" s="8">
        <v>4795760</v>
      </c>
      <c r="S7" s="8"/>
      <c r="T7" s="8"/>
      <c r="U7" s="8"/>
      <c r="V7" s="8"/>
      <c r="W7" s="8">
        <v>15502208</v>
      </c>
      <c r="X7" s="8">
        <v>16951727</v>
      </c>
      <c r="Y7" s="8">
        <v>-1449519</v>
      </c>
      <c r="Z7" s="2">
        <v>-8.55</v>
      </c>
      <c r="AA7" s="6">
        <v>21855641</v>
      </c>
    </row>
    <row r="8" spans="1:27" ht="13.5">
      <c r="A8" s="25" t="s">
        <v>34</v>
      </c>
      <c r="B8" s="24"/>
      <c r="C8" s="6">
        <v>15267502</v>
      </c>
      <c r="D8" s="6"/>
      <c r="E8" s="7">
        <v>16747022</v>
      </c>
      <c r="F8" s="8">
        <v>16747022</v>
      </c>
      <c r="G8" s="8">
        <v>1442866</v>
      </c>
      <c r="H8" s="8">
        <v>1437641</v>
      </c>
      <c r="I8" s="8">
        <v>1395889</v>
      </c>
      <c r="J8" s="8">
        <v>4276396</v>
      </c>
      <c r="K8" s="8">
        <v>1384065</v>
      </c>
      <c r="L8" s="8">
        <v>1361643</v>
      </c>
      <c r="M8" s="8">
        <v>1366758</v>
      </c>
      <c r="N8" s="8">
        <v>4112466</v>
      </c>
      <c r="O8" s="8">
        <v>1371072</v>
      </c>
      <c r="P8" s="8">
        <v>1353072</v>
      </c>
      <c r="Q8" s="8">
        <v>1339371</v>
      </c>
      <c r="R8" s="8">
        <v>4063515</v>
      </c>
      <c r="S8" s="8"/>
      <c r="T8" s="8"/>
      <c r="U8" s="8"/>
      <c r="V8" s="8"/>
      <c r="W8" s="8">
        <v>12452377</v>
      </c>
      <c r="X8" s="8">
        <v>8223409</v>
      </c>
      <c r="Y8" s="8">
        <v>4228968</v>
      </c>
      <c r="Z8" s="2">
        <v>51.43</v>
      </c>
      <c r="AA8" s="6">
        <v>16747022</v>
      </c>
    </row>
    <row r="9" spans="1:27" ht="13.5">
      <c r="A9" s="25" t="s">
        <v>35</v>
      </c>
      <c r="B9" s="24"/>
      <c r="C9" s="6">
        <v>15353224</v>
      </c>
      <c r="D9" s="6"/>
      <c r="E9" s="7">
        <v>17103370</v>
      </c>
      <c r="F9" s="8">
        <v>17575370</v>
      </c>
      <c r="G9" s="8">
        <v>1511470</v>
      </c>
      <c r="H9" s="8">
        <v>1479434</v>
      </c>
      <c r="I9" s="8">
        <v>1466720</v>
      </c>
      <c r="J9" s="8">
        <v>4457624</v>
      </c>
      <c r="K9" s="8">
        <v>1447539</v>
      </c>
      <c r="L9" s="8">
        <v>1445635</v>
      </c>
      <c r="M9" s="8">
        <v>1441393</v>
      </c>
      <c r="N9" s="8">
        <v>4334567</v>
      </c>
      <c r="O9" s="8">
        <v>1437215</v>
      </c>
      <c r="P9" s="8">
        <v>1431309</v>
      </c>
      <c r="Q9" s="8">
        <v>1434562</v>
      </c>
      <c r="R9" s="8">
        <v>4303086</v>
      </c>
      <c r="S9" s="8"/>
      <c r="T9" s="8"/>
      <c r="U9" s="8"/>
      <c r="V9" s="8"/>
      <c r="W9" s="8">
        <v>13095277</v>
      </c>
      <c r="X9" s="8">
        <v>13016327</v>
      </c>
      <c r="Y9" s="8">
        <v>78950</v>
      </c>
      <c r="Z9" s="2">
        <v>0.61</v>
      </c>
      <c r="AA9" s="6">
        <v>17575370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2290410</v>
      </c>
      <c r="D11" s="6"/>
      <c r="E11" s="7">
        <v>2248678</v>
      </c>
      <c r="F11" s="8">
        <v>2104177</v>
      </c>
      <c r="G11" s="8">
        <v>161117</v>
      </c>
      <c r="H11" s="8">
        <v>159074</v>
      </c>
      <c r="I11" s="8">
        <v>160351</v>
      </c>
      <c r="J11" s="8">
        <v>480542</v>
      </c>
      <c r="K11" s="8">
        <v>164694</v>
      </c>
      <c r="L11" s="8">
        <v>169018</v>
      </c>
      <c r="M11" s="8">
        <v>191068</v>
      </c>
      <c r="N11" s="8">
        <v>524780</v>
      </c>
      <c r="O11" s="8">
        <v>148925</v>
      </c>
      <c r="P11" s="8">
        <v>150437</v>
      </c>
      <c r="Q11" s="8">
        <v>153844</v>
      </c>
      <c r="R11" s="8">
        <v>453206</v>
      </c>
      <c r="S11" s="8"/>
      <c r="T11" s="8"/>
      <c r="U11" s="8"/>
      <c r="V11" s="8"/>
      <c r="W11" s="8">
        <v>1458528</v>
      </c>
      <c r="X11" s="8">
        <v>1628709</v>
      </c>
      <c r="Y11" s="8">
        <v>-170181</v>
      </c>
      <c r="Z11" s="2">
        <v>-10.45</v>
      </c>
      <c r="AA11" s="6">
        <v>2104177</v>
      </c>
    </row>
    <row r="12" spans="1:27" ht="13.5">
      <c r="A12" s="25" t="s">
        <v>37</v>
      </c>
      <c r="B12" s="29"/>
      <c r="C12" s="6">
        <v>3311815</v>
      </c>
      <c r="D12" s="6"/>
      <c r="E12" s="7">
        <v>3715822</v>
      </c>
      <c r="F12" s="8">
        <v>2009932</v>
      </c>
      <c r="G12" s="8">
        <v>193012</v>
      </c>
      <c r="H12" s="8">
        <v>213382</v>
      </c>
      <c r="I12" s="8">
        <v>212633</v>
      </c>
      <c r="J12" s="8">
        <v>619027</v>
      </c>
      <c r="K12" s="8">
        <v>136494</v>
      </c>
      <c r="L12" s="8">
        <v>107810</v>
      </c>
      <c r="M12" s="8">
        <v>107086</v>
      </c>
      <c r="N12" s="8">
        <v>351390</v>
      </c>
      <c r="O12" s="8">
        <v>85366</v>
      </c>
      <c r="P12" s="8">
        <v>64584</v>
      </c>
      <c r="Q12" s="8">
        <v>16243</v>
      </c>
      <c r="R12" s="8">
        <v>166193</v>
      </c>
      <c r="S12" s="8"/>
      <c r="T12" s="8"/>
      <c r="U12" s="8"/>
      <c r="V12" s="8"/>
      <c r="W12" s="8">
        <v>1136610</v>
      </c>
      <c r="X12" s="8">
        <v>2104510</v>
      </c>
      <c r="Y12" s="8">
        <v>-967900</v>
      </c>
      <c r="Z12" s="2">
        <v>-45.99</v>
      </c>
      <c r="AA12" s="6">
        <v>2009932</v>
      </c>
    </row>
    <row r="13" spans="1:27" ht="13.5">
      <c r="A13" s="23" t="s">
        <v>38</v>
      </c>
      <c r="B13" s="29"/>
      <c r="C13" s="6">
        <v>4900345</v>
      </c>
      <c r="D13" s="6"/>
      <c r="E13" s="7">
        <v>4643844</v>
      </c>
      <c r="F13" s="8">
        <v>4993844</v>
      </c>
      <c r="G13" s="8">
        <v>-21185</v>
      </c>
      <c r="H13" s="8">
        <v>454052</v>
      </c>
      <c r="I13" s="8">
        <v>486524</v>
      </c>
      <c r="J13" s="8">
        <v>919391</v>
      </c>
      <c r="K13" s="8">
        <v>492444</v>
      </c>
      <c r="L13" s="8">
        <v>459628</v>
      </c>
      <c r="M13" s="8">
        <v>502973</v>
      </c>
      <c r="N13" s="8">
        <v>1455045</v>
      </c>
      <c r="O13" s="8">
        <v>498716</v>
      </c>
      <c r="P13" s="8">
        <v>522748</v>
      </c>
      <c r="Q13" s="8">
        <v>501643</v>
      </c>
      <c r="R13" s="8">
        <v>1523107</v>
      </c>
      <c r="S13" s="8"/>
      <c r="T13" s="8"/>
      <c r="U13" s="8"/>
      <c r="V13" s="8"/>
      <c r="W13" s="8">
        <v>3897543</v>
      </c>
      <c r="X13" s="8">
        <v>3622883</v>
      </c>
      <c r="Y13" s="8">
        <v>274660</v>
      </c>
      <c r="Z13" s="2">
        <v>7.58</v>
      </c>
      <c r="AA13" s="6">
        <v>4993844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16446782</v>
      </c>
      <c r="D15" s="6"/>
      <c r="E15" s="7">
        <v>16615523</v>
      </c>
      <c r="F15" s="8">
        <v>16615523</v>
      </c>
      <c r="G15" s="8">
        <v>348605</v>
      </c>
      <c r="H15" s="8">
        <v>253245</v>
      </c>
      <c r="I15" s="8">
        <v>227225</v>
      </c>
      <c r="J15" s="8">
        <v>829075</v>
      </c>
      <c r="K15" s="8">
        <v>322066</v>
      </c>
      <c r="L15" s="8">
        <v>235602</v>
      </c>
      <c r="M15" s="8">
        <v>161227</v>
      </c>
      <c r="N15" s="8">
        <v>718895</v>
      </c>
      <c r="O15" s="8">
        <v>213673</v>
      </c>
      <c r="P15" s="8">
        <v>183738</v>
      </c>
      <c r="Q15" s="8">
        <v>260606</v>
      </c>
      <c r="R15" s="8">
        <v>658017</v>
      </c>
      <c r="S15" s="8"/>
      <c r="T15" s="8"/>
      <c r="U15" s="8"/>
      <c r="V15" s="8"/>
      <c r="W15" s="8">
        <v>2205987</v>
      </c>
      <c r="X15" s="8">
        <v>12461645</v>
      </c>
      <c r="Y15" s="8">
        <v>-10255658</v>
      </c>
      <c r="Z15" s="2">
        <v>-82.3</v>
      </c>
      <c r="AA15" s="6">
        <v>16615523</v>
      </c>
    </row>
    <row r="16" spans="1:27" ht="13.5">
      <c r="A16" s="23" t="s">
        <v>41</v>
      </c>
      <c r="B16" s="29"/>
      <c r="C16" s="6">
        <v>1010374</v>
      </c>
      <c r="D16" s="6"/>
      <c r="E16" s="7">
        <v>1185078</v>
      </c>
      <c r="F16" s="8">
        <v>1000078</v>
      </c>
      <c r="G16" s="8">
        <v>96983</v>
      </c>
      <c r="H16" s="8">
        <v>68661</v>
      </c>
      <c r="I16" s="8">
        <v>75329</v>
      </c>
      <c r="J16" s="8">
        <v>240973</v>
      </c>
      <c r="K16" s="8">
        <v>87302</v>
      </c>
      <c r="L16" s="8">
        <v>71478</v>
      </c>
      <c r="M16" s="8">
        <v>63730</v>
      </c>
      <c r="N16" s="8">
        <v>222510</v>
      </c>
      <c r="O16" s="8">
        <v>93884</v>
      </c>
      <c r="P16" s="8">
        <v>163893</v>
      </c>
      <c r="Q16" s="8">
        <v>125545</v>
      </c>
      <c r="R16" s="8">
        <v>383322</v>
      </c>
      <c r="S16" s="8"/>
      <c r="T16" s="8"/>
      <c r="U16" s="8"/>
      <c r="V16" s="8"/>
      <c r="W16" s="8">
        <v>846805</v>
      </c>
      <c r="X16" s="8">
        <v>814807</v>
      </c>
      <c r="Y16" s="8">
        <v>31998</v>
      </c>
      <c r="Z16" s="2">
        <v>3.93</v>
      </c>
      <c r="AA16" s="6">
        <v>1000078</v>
      </c>
    </row>
    <row r="17" spans="1:27" ht="13.5">
      <c r="A17" s="23" t="s">
        <v>42</v>
      </c>
      <c r="B17" s="29"/>
      <c r="C17" s="6">
        <v>3368514</v>
      </c>
      <c r="D17" s="6"/>
      <c r="E17" s="7">
        <v>3717514</v>
      </c>
      <c r="F17" s="8">
        <v>4017514</v>
      </c>
      <c r="G17" s="8">
        <v>427346</v>
      </c>
      <c r="H17" s="8">
        <v>541845</v>
      </c>
      <c r="I17" s="8">
        <v>157582</v>
      </c>
      <c r="J17" s="8">
        <v>1126773</v>
      </c>
      <c r="K17" s="8">
        <v>123726</v>
      </c>
      <c r="L17" s="8">
        <v>431029</v>
      </c>
      <c r="M17" s="8">
        <v>303197</v>
      </c>
      <c r="N17" s="8">
        <v>857952</v>
      </c>
      <c r="O17" s="8">
        <v>430945</v>
      </c>
      <c r="P17" s="8">
        <v>-275509</v>
      </c>
      <c r="Q17" s="8">
        <v>404921</v>
      </c>
      <c r="R17" s="8">
        <v>560357</v>
      </c>
      <c r="S17" s="8"/>
      <c r="T17" s="8"/>
      <c r="U17" s="8"/>
      <c r="V17" s="8"/>
      <c r="W17" s="8">
        <v>2545082</v>
      </c>
      <c r="X17" s="8">
        <v>2908135</v>
      </c>
      <c r="Y17" s="8">
        <v>-363053</v>
      </c>
      <c r="Z17" s="2">
        <v>-12.48</v>
      </c>
      <c r="AA17" s="6">
        <v>4017514</v>
      </c>
    </row>
    <row r="18" spans="1:27" ht="13.5">
      <c r="A18" s="23" t="s">
        <v>43</v>
      </c>
      <c r="B18" s="29"/>
      <c r="C18" s="6">
        <v>64431544</v>
      </c>
      <c r="D18" s="6"/>
      <c r="E18" s="7">
        <v>71586827</v>
      </c>
      <c r="F18" s="8">
        <v>74111269</v>
      </c>
      <c r="G18" s="8">
        <v>23561787</v>
      </c>
      <c r="H18" s="8">
        <v>427</v>
      </c>
      <c r="I18" s="8">
        <v>77822</v>
      </c>
      <c r="J18" s="8">
        <v>23640036</v>
      </c>
      <c r="K18" s="8"/>
      <c r="L18" s="8">
        <v>21</v>
      </c>
      <c r="M18" s="8">
        <v>16016000</v>
      </c>
      <c r="N18" s="8">
        <v>16016021</v>
      </c>
      <c r="O18" s="8"/>
      <c r="P18" s="8">
        <v>2831000</v>
      </c>
      <c r="Q18" s="8">
        <v>14135000</v>
      </c>
      <c r="R18" s="8">
        <v>16966000</v>
      </c>
      <c r="S18" s="8"/>
      <c r="T18" s="8"/>
      <c r="U18" s="8"/>
      <c r="V18" s="8"/>
      <c r="W18" s="8">
        <v>56622057</v>
      </c>
      <c r="X18" s="8">
        <v>53642914</v>
      </c>
      <c r="Y18" s="8">
        <v>2979143</v>
      </c>
      <c r="Z18" s="2">
        <v>5.55</v>
      </c>
      <c r="AA18" s="6">
        <v>74111269</v>
      </c>
    </row>
    <row r="19" spans="1:27" ht="13.5">
      <c r="A19" s="23" t="s">
        <v>44</v>
      </c>
      <c r="B19" s="29"/>
      <c r="C19" s="6">
        <v>4060057</v>
      </c>
      <c r="D19" s="6"/>
      <c r="E19" s="7">
        <v>5391956</v>
      </c>
      <c r="F19" s="26">
        <v>15771856</v>
      </c>
      <c r="G19" s="26">
        <v>236727</v>
      </c>
      <c r="H19" s="26">
        <v>230149</v>
      </c>
      <c r="I19" s="26">
        <v>361059</v>
      </c>
      <c r="J19" s="26">
        <v>827935</v>
      </c>
      <c r="K19" s="26">
        <v>229831</v>
      </c>
      <c r="L19" s="26">
        <v>245611</v>
      </c>
      <c r="M19" s="26">
        <v>1249457</v>
      </c>
      <c r="N19" s="26">
        <v>1724899</v>
      </c>
      <c r="O19" s="26">
        <v>247305</v>
      </c>
      <c r="P19" s="26">
        <v>271320</v>
      </c>
      <c r="Q19" s="26">
        <v>217539</v>
      </c>
      <c r="R19" s="26">
        <v>736164</v>
      </c>
      <c r="S19" s="26"/>
      <c r="T19" s="26"/>
      <c r="U19" s="26"/>
      <c r="V19" s="26"/>
      <c r="W19" s="26">
        <v>3288998</v>
      </c>
      <c r="X19" s="26">
        <v>10562752</v>
      </c>
      <c r="Y19" s="26">
        <v>-7273754</v>
      </c>
      <c r="Z19" s="27">
        <v>-68.86</v>
      </c>
      <c r="AA19" s="28">
        <v>15771856</v>
      </c>
    </row>
    <row r="20" spans="1:27" ht="13.5">
      <c r="A20" s="23" t="s">
        <v>45</v>
      </c>
      <c r="B20" s="29"/>
      <c r="C20" s="6">
        <v>23926771</v>
      </c>
      <c r="D20" s="6"/>
      <c r="E20" s="7">
        <v>26499756</v>
      </c>
      <c r="F20" s="8">
        <v>20086756</v>
      </c>
      <c r="G20" s="8">
        <v>29463</v>
      </c>
      <c r="H20" s="8"/>
      <c r="I20" s="30">
        <v>15128</v>
      </c>
      <c r="J20" s="8">
        <v>44591</v>
      </c>
      <c r="K20" s="8">
        <v>61870</v>
      </c>
      <c r="L20" s="8">
        <v>24650</v>
      </c>
      <c r="M20" s="8">
        <v>241260</v>
      </c>
      <c r="N20" s="8">
        <v>327780</v>
      </c>
      <c r="O20" s="8">
        <v>54183</v>
      </c>
      <c r="P20" s="30">
        <v>78460</v>
      </c>
      <c r="Q20" s="8">
        <v>373290</v>
      </c>
      <c r="R20" s="8">
        <v>505933</v>
      </c>
      <c r="S20" s="8"/>
      <c r="T20" s="8"/>
      <c r="U20" s="8"/>
      <c r="V20" s="8"/>
      <c r="W20" s="30">
        <v>878304</v>
      </c>
      <c r="X20" s="8">
        <v>15384616</v>
      </c>
      <c r="Y20" s="8">
        <v>-14506312</v>
      </c>
      <c r="Z20" s="2">
        <v>-94.29</v>
      </c>
      <c r="AA20" s="6">
        <v>20086756</v>
      </c>
    </row>
    <row r="21" spans="1:27" ht="24.75" customHeight="1">
      <c r="A21" s="31" t="s">
        <v>46</v>
      </c>
      <c r="B21" s="32"/>
      <c r="C21" s="33">
        <f aca="true" t="shared" si="0" ref="C21:Y21">SUM(C5:C20)</f>
        <v>325532015</v>
      </c>
      <c r="D21" s="33">
        <f t="shared" si="0"/>
        <v>0</v>
      </c>
      <c r="E21" s="34">
        <f t="shared" si="0"/>
        <v>397254884</v>
      </c>
      <c r="F21" s="35">
        <f t="shared" si="0"/>
        <v>395120300</v>
      </c>
      <c r="G21" s="35">
        <f t="shared" si="0"/>
        <v>51451909</v>
      </c>
      <c r="H21" s="35">
        <f t="shared" si="0"/>
        <v>20158313</v>
      </c>
      <c r="I21" s="35">
        <f t="shared" si="0"/>
        <v>19946673</v>
      </c>
      <c r="J21" s="35">
        <f t="shared" si="0"/>
        <v>91556895</v>
      </c>
      <c r="K21" s="35">
        <f t="shared" si="0"/>
        <v>19930185</v>
      </c>
      <c r="L21" s="35">
        <f t="shared" si="0"/>
        <v>20170177</v>
      </c>
      <c r="M21" s="35">
        <f t="shared" si="0"/>
        <v>36959173</v>
      </c>
      <c r="N21" s="35">
        <f t="shared" si="0"/>
        <v>77059535</v>
      </c>
      <c r="O21" s="35">
        <f t="shared" si="0"/>
        <v>21787100</v>
      </c>
      <c r="P21" s="35">
        <f t="shared" si="0"/>
        <v>18188672</v>
      </c>
      <c r="Q21" s="35">
        <f t="shared" si="0"/>
        <v>36308489</v>
      </c>
      <c r="R21" s="35">
        <f t="shared" si="0"/>
        <v>76284261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244900691</v>
      </c>
      <c r="X21" s="35">
        <f t="shared" si="0"/>
        <v>292135296</v>
      </c>
      <c r="Y21" s="35">
        <f t="shared" si="0"/>
        <v>-47234605</v>
      </c>
      <c r="Z21" s="36">
        <f>+IF(X21&lt;&gt;0,+(Y21/X21)*100,0)</f>
        <v>-16.16874292382664</v>
      </c>
      <c r="AA21" s="33">
        <f>SUM(AA5:AA20)</f>
        <v>395120300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138031366</v>
      </c>
      <c r="D24" s="6"/>
      <c r="E24" s="7">
        <v>158445935</v>
      </c>
      <c r="F24" s="8">
        <v>160529025</v>
      </c>
      <c r="G24" s="8">
        <v>10714497</v>
      </c>
      <c r="H24" s="8">
        <v>11710580</v>
      </c>
      <c r="I24" s="8">
        <v>12003139</v>
      </c>
      <c r="J24" s="8">
        <v>34428216</v>
      </c>
      <c r="K24" s="8">
        <v>13295568</v>
      </c>
      <c r="L24" s="8">
        <v>19133271</v>
      </c>
      <c r="M24" s="8">
        <v>13232978</v>
      </c>
      <c r="N24" s="8">
        <v>45661817</v>
      </c>
      <c r="O24" s="8">
        <v>13241041</v>
      </c>
      <c r="P24" s="8">
        <v>12266697</v>
      </c>
      <c r="Q24" s="8">
        <v>12065049</v>
      </c>
      <c r="R24" s="8">
        <v>37572787</v>
      </c>
      <c r="S24" s="8"/>
      <c r="T24" s="8"/>
      <c r="U24" s="8"/>
      <c r="V24" s="8"/>
      <c r="W24" s="8">
        <v>117662820</v>
      </c>
      <c r="X24" s="8">
        <v>118981900</v>
      </c>
      <c r="Y24" s="8">
        <v>-1319080</v>
      </c>
      <c r="Z24" s="2">
        <v>-1.11</v>
      </c>
      <c r="AA24" s="6">
        <v>160529025</v>
      </c>
    </row>
    <row r="25" spans="1:27" ht="13.5">
      <c r="A25" s="25" t="s">
        <v>49</v>
      </c>
      <c r="B25" s="24"/>
      <c r="C25" s="6">
        <v>6935002</v>
      </c>
      <c r="D25" s="6"/>
      <c r="E25" s="7">
        <v>7551533</v>
      </c>
      <c r="F25" s="8">
        <v>7340710</v>
      </c>
      <c r="G25" s="8">
        <v>593197</v>
      </c>
      <c r="H25" s="8">
        <v>588198</v>
      </c>
      <c r="I25" s="8">
        <v>555644</v>
      </c>
      <c r="J25" s="8">
        <v>1737039</v>
      </c>
      <c r="K25" s="8">
        <v>562969</v>
      </c>
      <c r="L25" s="8">
        <v>578107</v>
      </c>
      <c r="M25" s="8">
        <v>561422</v>
      </c>
      <c r="N25" s="8">
        <v>1702498</v>
      </c>
      <c r="O25" s="8">
        <v>556784</v>
      </c>
      <c r="P25" s="8">
        <v>562969</v>
      </c>
      <c r="Q25" s="8">
        <v>596777</v>
      </c>
      <c r="R25" s="8">
        <v>1716530</v>
      </c>
      <c r="S25" s="8"/>
      <c r="T25" s="8"/>
      <c r="U25" s="8"/>
      <c r="V25" s="8"/>
      <c r="W25" s="8">
        <v>5156067</v>
      </c>
      <c r="X25" s="8">
        <v>5579318</v>
      </c>
      <c r="Y25" s="8">
        <v>-423251</v>
      </c>
      <c r="Z25" s="2">
        <v>-7.59</v>
      </c>
      <c r="AA25" s="6">
        <v>7340710</v>
      </c>
    </row>
    <row r="26" spans="1:27" ht="13.5">
      <c r="A26" s="25" t="s">
        <v>50</v>
      </c>
      <c r="B26" s="24"/>
      <c r="C26" s="6">
        <v>18293389</v>
      </c>
      <c r="D26" s="6"/>
      <c r="E26" s="7">
        <v>19725600</v>
      </c>
      <c r="F26" s="8">
        <v>19725600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2"/>
      <c r="AA26" s="6">
        <v>19725600</v>
      </c>
    </row>
    <row r="27" spans="1:27" ht="13.5">
      <c r="A27" s="25" t="s">
        <v>51</v>
      </c>
      <c r="B27" s="24"/>
      <c r="C27" s="6">
        <v>14561912</v>
      </c>
      <c r="D27" s="6"/>
      <c r="E27" s="7">
        <v>19078833</v>
      </c>
      <c r="F27" s="8">
        <v>17278833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11884975</v>
      </c>
      <c r="Y27" s="8">
        <v>-11884975</v>
      </c>
      <c r="Z27" s="2">
        <v>-100</v>
      </c>
      <c r="AA27" s="6">
        <v>17278833</v>
      </c>
    </row>
    <row r="28" spans="1:27" ht="13.5">
      <c r="A28" s="25" t="s">
        <v>52</v>
      </c>
      <c r="B28" s="24"/>
      <c r="C28" s="6">
        <v>8231261</v>
      </c>
      <c r="D28" s="6"/>
      <c r="E28" s="7">
        <v>9372874</v>
      </c>
      <c r="F28" s="8">
        <v>8779356</v>
      </c>
      <c r="G28" s="8"/>
      <c r="H28" s="8">
        <v>166873</v>
      </c>
      <c r="I28" s="8">
        <v>80392</v>
      </c>
      <c r="J28" s="8">
        <v>247265</v>
      </c>
      <c r="K28" s="8">
        <v>78647</v>
      </c>
      <c r="L28" s="8">
        <v>79847</v>
      </c>
      <c r="M28" s="8">
        <v>999038</v>
      </c>
      <c r="N28" s="8">
        <v>1157532</v>
      </c>
      <c r="O28" s="8">
        <v>75736</v>
      </c>
      <c r="P28" s="8">
        <v>67337</v>
      </c>
      <c r="Q28" s="8">
        <v>75661</v>
      </c>
      <c r="R28" s="8">
        <v>218734</v>
      </c>
      <c r="S28" s="8"/>
      <c r="T28" s="8"/>
      <c r="U28" s="8"/>
      <c r="V28" s="8"/>
      <c r="W28" s="8">
        <v>1623531</v>
      </c>
      <c r="X28" s="8">
        <v>2099345</v>
      </c>
      <c r="Y28" s="8">
        <v>-475814</v>
      </c>
      <c r="Z28" s="2">
        <v>-22.66</v>
      </c>
      <c r="AA28" s="6">
        <v>8779356</v>
      </c>
    </row>
    <row r="29" spans="1:27" ht="13.5">
      <c r="A29" s="25" t="s">
        <v>53</v>
      </c>
      <c r="B29" s="24"/>
      <c r="C29" s="6">
        <v>94144671</v>
      </c>
      <c r="D29" s="6"/>
      <c r="E29" s="7">
        <v>109049172</v>
      </c>
      <c r="F29" s="8">
        <v>108049172</v>
      </c>
      <c r="G29" s="8">
        <v>10088365</v>
      </c>
      <c r="H29" s="8">
        <v>1040031</v>
      </c>
      <c r="I29" s="8">
        <v>13091633</v>
      </c>
      <c r="J29" s="8">
        <v>24220029</v>
      </c>
      <c r="K29" s="8">
        <v>10386606</v>
      </c>
      <c r="L29" s="8">
        <v>7596614</v>
      </c>
      <c r="M29" s="8">
        <v>9048056</v>
      </c>
      <c r="N29" s="8">
        <v>27031276</v>
      </c>
      <c r="O29" s="8">
        <v>7379399</v>
      </c>
      <c r="P29" s="8">
        <v>8068549</v>
      </c>
      <c r="Q29" s="8">
        <v>14643910</v>
      </c>
      <c r="R29" s="8">
        <v>30091858</v>
      </c>
      <c r="S29" s="8"/>
      <c r="T29" s="8"/>
      <c r="U29" s="8"/>
      <c r="V29" s="8"/>
      <c r="W29" s="8">
        <v>81343163</v>
      </c>
      <c r="X29" s="8">
        <v>83586879</v>
      </c>
      <c r="Y29" s="8">
        <v>-2243716</v>
      </c>
      <c r="Z29" s="2">
        <v>-2.68</v>
      </c>
      <c r="AA29" s="6">
        <v>108049172</v>
      </c>
    </row>
    <row r="30" spans="1:27" ht="13.5">
      <c r="A30" s="25" t="s">
        <v>54</v>
      </c>
      <c r="B30" s="24"/>
      <c r="C30" s="6">
        <v>9839306</v>
      </c>
      <c r="D30" s="6"/>
      <c r="E30" s="7">
        <v>17648427</v>
      </c>
      <c r="F30" s="8">
        <v>17085996</v>
      </c>
      <c r="G30" s="8">
        <v>217879</v>
      </c>
      <c r="H30" s="8">
        <v>454976</v>
      </c>
      <c r="I30" s="8">
        <v>1327728</v>
      </c>
      <c r="J30" s="8">
        <v>2000583</v>
      </c>
      <c r="K30" s="8">
        <v>623279</v>
      </c>
      <c r="L30" s="8">
        <v>911345</v>
      </c>
      <c r="M30" s="8">
        <v>575163</v>
      </c>
      <c r="N30" s="8">
        <v>2109787</v>
      </c>
      <c r="O30" s="8">
        <v>501445</v>
      </c>
      <c r="P30" s="8">
        <v>601564</v>
      </c>
      <c r="Q30" s="8">
        <v>689629</v>
      </c>
      <c r="R30" s="8">
        <v>1792638</v>
      </c>
      <c r="S30" s="8"/>
      <c r="T30" s="8"/>
      <c r="U30" s="8"/>
      <c r="V30" s="8"/>
      <c r="W30" s="8">
        <v>5903008</v>
      </c>
      <c r="X30" s="8">
        <v>12726355</v>
      </c>
      <c r="Y30" s="8">
        <v>-6823347</v>
      </c>
      <c r="Z30" s="2">
        <v>-53.62</v>
      </c>
      <c r="AA30" s="6">
        <v>17085996</v>
      </c>
    </row>
    <row r="31" spans="1:27" ht="13.5">
      <c r="A31" s="25" t="s">
        <v>55</v>
      </c>
      <c r="B31" s="24"/>
      <c r="C31" s="6">
        <v>9642770</v>
      </c>
      <c r="D31" s="6"/>
      <c r="E31" s="7">
        <v>17695306</v>
      </c>
      <c r="F31" s="8">
        <v>21412435</v>
      </c>
      <c r="G31" s="8">
        <v>322349</v>
      </c>
      <c r="H31" s="8">
        <v>1335523</v>
      </c>
      <c r="I31" s="8">
        <v>833612</v>
      </c>
      <c r="J31" s="8">
        <v>2491484</v>
      </c>
      <c r="K31" s="8">
        <v>1012761</v>
      </c>
      <c r="L31" s="8">
        <v>955500</v>
      </c>
      <c r="M31" s="8">
        <v>1390570</v>
      </c>
      <c r="N31" s="8">
        <v>3358831</v>
      </c>
      <c r="O31" s="8">
        <v>546017</v>
      </c>
      <c r="P31" s="8">
        <v>1178630</v>
      </c>
      <c r="Q31" s="8">
        <v>636603</v>
      </c>
      <c r="R31" s="8">
        <v>2361250</v>
      </c>
      <c r="S31" s="8"/>
      <c r="T31" s="8"/>
      <c r="U31" s="8"/>
      <c r="V31" s="8"/>
      <c r="W31" s="8">
        <v>8211565</v>
      </c>
      <c r="X31" s="8">
        <v>13982790</v>
      </c>
      <c r="Y31" s="8">
        <v>-5771225</v>
      </c>
      <c r="Z31" s="2">
        <v>-41.27</v>
      </c>
      <c r="AA31" s="6">
        <v>21412435</v>
      </c>
    </row>
    <row r="32" spans="1:27" ht="13.5">
      <c r="A32" s="25" t="s">
        <v>43</v>
      </c>
      <c r="B32" s="24"/>
      <c r="C32" s="6">
        <v>1249219</v>
      </c>
      <c r="D32" s="6"/>
      <c r="E32" s="7">
        <v>2632892</v>
      </c>
      <c r="F32" s="8">
        <v>2242892</v>
      </c>
      <c r="G32" s="8"/>
      <c r="H32" s="8">
        <v>345185</v>
      </c>
      <c r="I32" s="8"/>
      <c r="J32" s="8">
        <v>345185</v>
      </c>
      <c r="K32" s="8">
        <v>374905</v>
      </c>
      <c r="L32" s="8">
        <v>678</v>
      </c>
      <c r="M32" s="8">
        <v>340371</v>
      </c>
      <c r="N32" s="8">
        <v>715954</v>
      </c>
      <c r="O32" s="8"/>
      <c r="P32" s="8">
        <v>49913</v>
      </c>
      <c r="Q32" s="8"/>
      <c r="R32" s="8">
        <v>49913</v>
      </c>
      <c r="S32" s="8"/>
      <c r="T32" s="8"/>
      <c r="U32" s="8"/>
      <c r="V32" s="8"/>
      <c r="W32" s="8">
        <v>1111052</v>
      </c>
      <c r="X32" s="8">
        <v>1833370</v>
      </c>
      <c r="Y32" s="8">
        <v>-722318</v>
      </c>
      <c r="Z32" s="2">
        <v>-39.4</v>
      </c>
      <c r="AA32" s="6">
        <v>2242892</v>
      </c>
    </row>
    <row r="33" spans="1:27" ht="13.5">
      <c r="A33" s="25" t="s">
        <v>56</v>
      </c>
      <c r="B33" s="24"/>
      <c r="C33" s="6">
        <v>27687682</v>
      </c>
      <c r="D33" s="6"/>
      <c r="E33" s="7">
        <v>37164562</v>
      </c>
      <c r="F33" s="8">
        <v>32537786</v>
      </c>
      <c r="G33" s="8">
        <v>434081</v>
      </c>
      <c r="H33" s="8">
        <v>4321287</v>
      </c>
      <c r="I33" s="8">
        <v>2438791</v>
      </c>
      <c r="J33" s="8">
        <v>7194159</v>
      </c>
      <c r="K33" s="8">
        <v>3490474</v>
      </c>
      <c r="L33" s="8">
        <v>2968348</v>
      </c>
      <c r="M33" s="8">
        <v>4052605</v>
      </c>
      <c r="N33" s="8">
        <v>10511427</v>
      </c>
      <c r="O33" s="8">
        <v>2952787</v>
      </c>
      <c r="P33" s="8">
        <v>-2480275</v>
      </c>
      <c r="Q33" s="8">
        <v>2035612</v>
      </c>
      <c r="R33" s="8">
        <v>2508124</v>
      </c>
      <c r="S33" s="8"/>
      <c r="T33" s="8"/>
      <c r="U33" s="8"/>
      <c r="V33" s="8"/>
      <c r="W33" s="8">
        <v>20213710</v>
      </c>
      <c r="X33" s="8">
        <v>27029763</v>
      </c>
      <c r="Y33" s="8">
        <v>-6816053</v>
      </c>
      <c r="Z33" s="2">
        <v>-25.22</v>
      </c>
      <c r="AA33" s="6">
        <v>32537786</v>
      </c>
    </row>
    <row r="34" spans="1:27" ht="13.5">
      <c r="A34" s="23" t="s">
        <v>57</v>
      </c>
      <c r="B34" s="29"/>
      <c r="C34" s="6">
        <v>147001</v>
      </c>
      <c r="D34" s="6"/>
      <c r="E34" s="7"/>
      <c r="F34" s="8"/>
      <c r="G34" s="8"/>
      <c r="H34" s="8">
        <v>-230900</v>
      </c>
      <c r="I34" s="8"/>
      <c r="J34" s="8">
        <v>-230900</v>
      </c>
      <c r="K34" s="8"/>
      <c r="L34" s="8"/>
      <c r="M34" s="8">
        <v>230900</v>
      </c>
      <c r="N34" s="8">
        <v>230900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328763579</v>
      </c>
      <c r="D35" s="33">
        <f>SUM(D24:D34)</f>
        <v>0</v>
      </c>
      <c r="E35" s="34">
        <f t="shared" si="1"/>
        <v>398365134</v>
      </c>
      <c r="F35" s="35">
        <f t="shared" si="1"/>
        <v>394981805</v>
      </c>
      <c r="G35" s="35">
        <f t="shared" si="1"/>
        <v>22370368</v>
      </c>
      <c r="H35" s="35">
        <f t="shared" si="1"/>
        <v>19731753</v>
      </c>
      <c r="I35" s="35">
        <f t="shared" si="1"/>
        <v>30330939</v>
      </c>
      <c r="J35" s="35">
        <f t="shared" si="1"/>
        <v>72433060</v>
      </c>
      <c r="K35" s="35">
        <f t="shared" si="1"/>
        <v>29825209</v>
      </c>
      <c r="L35" s="35">
        <f t="shared" si="1"/>
        <v>32223710</v>
      </c>
      <c r="M35" s="35">
        <f t="shared" si="1"/>
        <v>30431103</v>
      </c>
      <c r="N35" s="35">
        <f t="shared" si="1"/>
        <v>92480022</v>
      </c>
      <c r="O35" s="35">
        <f t="shared" si="1"/>
        <v>25253209</v>
      </c>
      <c r="P35" s="35">
        <f t="shared" si="1"/>
        <v>20315384</v>
      </c>
      <c r="Q35" s="35">
        <f t="shared" si="1"/>
        <v>30743241</v>
      </c>
      <c r="R35" s="35">
        <f t="shared" si="1"/>
        <v>76311834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241224916</v>
      </c>
      <c r="X35" s="35">
        <f t="shared" si="1"/>
        <v>277704695</v>
      </c>
      <c r="Y35" s="35">
        <f t="shared" si="1"/>
        <v>-36479779</v>
      </c>
      <c r="Z35" s="36">
        <f>+IF(X35&lt;&gt;0,+(Y35/X35)*100,0)</f>
        <v>-13.136176541775788</v>
      </c>
      <c r="AA35" s="33">
        <f>SUM(AA24:AA34)</f>
        <v>394981805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-3231564</v>
      </c>
      <c r="D37" s="46">
        <f>+D21-D35</f>
        <v>0</v>
      </c>
      <c r="E37" s="47">
        <f t="shared" si="2"/>
        <v>-1110250</v>
      </c>
      <c r="F37" s="48">
        <f t="shared" si="2"/>
        <v>138495</v>
      </c>
      <c r="G37" s="48">
        <f t="shared" si="2"/>
        <v>29081541</v>
      </c>
      <c r="H37" s="48">
        <f t="shared" si="2"/>
        <v>426560</v>
      </c>
      <c r="I37" s="48">
        <f t="shared" si="2"/>
        <v>-10384266</v>
      </c>
      <c r="J37" s="48">
        <f t="shared" si="2"/>
        <v>19123835</v>
      </c>
      <c r="K37" s="48">
        <f t="shared" si="2"/>
        <v>-9895024</v>
      </c>
      <c r="L37" s="48">
        <f t="shared" si="2"/>
        <v>-12053533</v>
      </c>
      <c r="M37" s="48">
        <f t="shared" si="2"/>
        <v>6528070</v>
      </c>
      <c r="N37" s="48">
        <f t="shared" si="2"/>
        <v>-15420487</v>
      </c>
      <c r="O37" s="48">
        <f t="shared" si="2"/>
        <v>-3466109</v>
      </c>
      <c r="P37" s="48">
        <f t="shared" si="2"/>
        <v>-2126712</v>
      </c>
      <c r="Q37" s="48">
        <f t="shared" si="2"/>
        <v>5565248</v>
      </c>
      <c r="R37" s="48">
        <f t="shared" si="2"/>
        <v>-27573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3675775</v>
      </c>
      <c r="X37" s="48">
        <f>IF(F21=F35,0,X21-X35)</f>
        <v>14430601</v>
      </c>
      <c r="Y37" s="48">
        <f t="shared" si="2"/>
        <v>-10754826</v>
      </c>
      <c r="Z37" s="49">
        <f>+IF(X37&lt;&gt;0,+(Y37/X37)*100,0)</f>
        <v>-74.5279146724381</v>
      </c>
      <c r="AA37" s="46">
        <f>+AA21-AA35</f>
        <v>138495</v>
      </c>
    </row>
    <row r="38" spans="1:27" ht="22.5" customHeight="1">
      <c r="A38" s="50" t="s">
        <v>60</v>
      </c>
      <c r="B38" s="29"/>
      <c r="C38" s="6">
        <v>37421190</v>
      </c>
      <c r="D38" s="6"/>
      <c r="E38" s="7">
        <v>75875407</v>
      </c>
      <c r="F38" s="8">
        <v>91181298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>
        <v>56953979</v>
      </c>
      <c r="Y38" s="8">
        <v>-56953979</v>
      </c>
      <c r="Z38" s="2">
        <v>-100</v>
      </c>
      <c r="AA38" s="6">
        <v>91181298</v>
      </c>
    </row>
    <row r="39" spans="1:27" ht="57" customHeight="1">
      <c r="A39" s="50" t="s">
        <v>61</v>
      </c>
      <c r="B39" s="29"/>
      <c r="C39" s="28">
        <v>2633794</v>
      </c>
      <c r="D39" s="28"/>
      <c r="E39" s="7">
        <v>6062400</v>
      </c>
      <c r="F39" s="26">
        <v>8784719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>
        <v>3860000</v>
      </c>
      <c r="Y39" s="26">
        <v>-3860000</v>
      </c>
      <c r="Z39" s="27">
        <v>-100</v>
      </c>
      <c r="AA39" s="28">
        <v>8784719</v>
      </c>
    </row>
    <row r="40" spans="1:27" ht="13.5">
      <c r="A40" s="23" t="s">
        <v>62</v>
      </c>
      <c r="B40" s="29"/>
      <c r="C40" s="51">
        <v>31967743</v>
      </c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68791163</v>
      </c>
      <c r="D41" s="56">
        <f>SUM(D37:D40)</f>
        <v>0</v>
      </c>
      <c r="E41" s="57">
        <f t="shared" si="3"/>
        <v>80827557</v>
      </c>
      <c r="F41" s="58">
        <f t="shared" si="3"/>
        <v>100104512</v>
      </c>
      <c r="G41" s="58">
        <f t="shared" si="3"/>
        <v>29081541</v>
      </c>
      <c r="H41" s="58">
        <f t="shared" si="3"/>
        <v>426560</v>
      </c>
      <c r="I41" s="58">
        <f t="shared" si="3"/>
        <v>-10384266</v>
      </c>
      <c r="J41" s="58">
        <f t="shared" si="3"/>
        <v>19123835</v>
      </c>
      <c r="K41" s="58">
        <f t="shared" si="3"/>
        <v>-9895024</v>
      </c>
      <c r="L41" s="58">
        <f t="shared" si="3"/>
        <v>-12053533</v>
      </c>
      <c r="M41" s="58">
        <f t="shared" si="3"/>
        <v>6528070</v>
      </c>
      <c r="N41" s="58">
        <f t="shared" si="3"/>
        <v>-15420487</v>
      </c>
      <c r="O41" s="58">
        <f t="shared" si="3"/>
        <v>-3466109</v>
      </c>
      <c r="P41" s="58">
        <f t="shared" si="3"/>
        <v>-2126712</v>
      </c>
      <c r="Q41" s="58">
        <f t="shared" si="3"/>
        <v>5565248</v>
      </c>
      <c r="R41" s="58">
        <f t="shared" si="3"/>
        <v>-27573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3675775</v>
      </c>
      <c r="X41" s="58">
        <f t="shared" si="3"/>
        <v>75244580</v>
      </c>
      <c r="Y41" s="58">
        <f t="shared" si="3"/>
        <v>-71568805</v>
      </c>
      <c r="Z41" s="59">
        <f>+IF(X41&lt;&gt;0,+(Y41/X41)*100,0)</f>
        <v>-95.11489731220509</v>
      </c>
      <c r="AA41" s="56">
        <f>SUM(AA37:AA40)</f>
        <v>100104512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68791163</v>
      </c>
      <c r="D43" s="64">
        <f>+D41-D42</f>
        <v>0</v>
      </c>
      <c r="E43" s="65">
        <f t="shared" si="4"/>
        <v>80827557</v>
      </c>
      <c r="F43" s="66">
        <f t="shared" si="4"/>
        <v>100104512</v>
      </c>
      <c r="G43" s="66">
        <f t="shared" si="4"/>
        <v>29081541</v>
      </c>
      <c r="H43" s="66">
        <f t="shared" si="4"/>
        <v>426560</v>
      </c>
      <c r="I43" s="66">
        <f t="shared" si="4"/>
        <v>-10384266</v>
      </c>
      <c r="J43" s="66">
        <f t="shared" si="4"/>
        <v>19123835</v>
      </c>
      <c r="K43" s="66">
        <f t="shared" si="4"/>
        <v>-9895024</v>
      </c>
      <c r="L43" s="66">
        <f t="shared" si="4"/>
        <v>-12053533</v>
      </c>
      <c r="M43" s="66">
        <f t="shared" si="4"/>
        <v>6528070</v>
      </c>
      <c r="N43" s="66">
        <f t="shared" si="4"/>
        <v>-15420487</v>
      </c>
      <c r="O43" s="66">
        <f t="shared" si="4"/>
        <v>-3466109</v>
      </c>
      <c r="P43" s="66">
        <f t="shared" si="4"/>
        <v>-2126712</v>
      </c>
      <c r="Q43" s="66">
        <f t="shared" si="4"/>
        <v>5565248</v>
      </c>
      <c r="R43" s="66">
        <f t="shared" si="4"/>
        <v>-27573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3675775</v>
      </c>
      <c r="X43" s="66">
        <f t="shared" si="4"/>
        <v>75244580</v>
      </c>
      <c r="Y43" s="66">
        <f t="shared" si="4"/>
        <v>-71568805</v>
      </c>
      <c r="Z43" s="67">
        <f>+IF(X43&lt;&gt;0,+(Y43/X43)*100,0)</f>
        <v>-95.11489731220509</v>
      </c>
      <c r="AA43" s="64">
        <f>+AA41-AA42</f>
        <v>100104512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68791163</v>
      </c>
      <c r="D45" s="56">
        <f>SUM(D43:D44)</f>
        <v>0</v>
      </c>
      <c r="E45" s="57">
        <f t="shared" si="5"/>
        <v>80827557</v>
      </c>
      <c r="F45" s="58">
        <f t="shared" si="5"/>
        <v>100104512</v>
      </c>
      <c r="G45" s="58">
        <f t="shared" si="5"/>
        <v>29081541</v>
      </c>
      <c r="H45" s="58">
        <f t="shared" si="5"/>
        <v>426560</v>
      </c>
      <c r="I45" s="58">
        <f t="shared" si="5"/>
        <v>-10384266</v>
      </c>
      <c r="J45" s="58">
        <f t="shared" si="5"/>
        <v>19123835</v>
      </c>
      <c r="K45" s="58">
        <f t="shared" si="5"/>
        <v>-9895024</v>
      </c>
      <c r="L45" s="58">
        <f t="shared" si="5"/>
        <v>-12053533</v>
      </c>
      <c r="M45" s="58">
        <f t="shared" si="5"/>
        <v>6528070</v>
      </c>
      <c r="N45" s="58">
        <f t="shared" si="5"/>
        <v>-15420487</v>
      </c>
      <c r="O45" s="58">
        <f t="shared" si="5"/>
        <v>-3466109</v>
      </c>
      <c r="P45" s="58">
        <f t="shared" si="5"/>
        <v>-2126712</v>
      </c>
      <c r="Q45" s="58">
        <f t="shared" si="5"/>
        <v>5565248</v>
      </c>
      <c r="R45" s="58">
        <f t="shared" si="5"/>
        <v>-27573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3675775</v>
      </c>
      <c r="X45" s="58">
        <f t="shared" si="5"/>
        <v>75244580</v>
      </c>
      <c r="Y45" s="58">
        <f t="shared" si="5"/>
        <v>-71568805</v>
      </c>
      <c r="Z45" s="59">
        <f>+IF(X45&lt;&gt;0,+(Y45/X45)*100,0)</f>
        <v>-95.11489731220509</v>
      </c>
      <c r="AA45" s="56">
        <f>SUM(AA43:AA44)</f>
        <v>100104512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68791163</v>
      </c>
      <c r="D47" s="71">
        <f>SUM(D45:D46)</f>
        <v>0</v>
      </c>
      <c r="E47" s="72">
        <f t="shared" si="6"/>
        <v>80827557</v>
      </c>
      <c r="F47" s="73">
        <f t="shared" si="6"/>
        <v>100104512</v>
      </c>
      <c r="G47" s="73">
        <f t="shared" si="6"/>
        <v>29081541</v>
      </c>
      <c r="H47" s="74">
        <f t="shared" si="6"/>
        <v>426560</v>
      </c>
      <c r="I47" s="74">
        <f t="shared" si="6"/>
        <v>-10384266</v>
      </c>
      <c r="J47" s="74">
        <f t="shared" si="6"/>
        <v>19123835</v>
      </c>
      <c r="K47" s="74">
        <f t="shared" si="6"/>
        <v>-9895024</v>
      </c>
      <c r="L47" s="74">
        <f t="shared" si="6"/>
        <v>-12053533</v>
      </c>
      <c r="M47" s="73">
        <f t="shared" si="6"/>
        <v>6528070</v>
      </c>
      <c r="N47" s="73">
        <f t="shared" si="6"/>
        <v>-15420487</v>
      </c>
      <c r="O47" s="74">
        <f t="shared" si="6"/>
        <v>-3466109</v>
      </c>
      <c r="P47" s="74">
        <f t="shared" si="6"/>
        <v>-2126712</v>
      </c>
      <c r="Q47" s="74">
        <f t="shared" si="6"/>
        <v>5565248</v>
      </c>
      <c r="R47" s="74">
        <f t="shared" si="6"/>
        <v>-27573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3675775</v>
      </c>
      <c r="X47" s="74">
        <f t="shared" si="6"/>
        <v>75244580</v>
      </c>
      <c r="Y47" s="74">
        <f t="shared" si="6"/>
        <v>-71568805</v>
      </c>
      <c r="Z47" s="75">
        <f>+IF(X47&lt;&gt;0,+(Y47/X47)*100,0)</f>
        <v>-95.11489731220509</v>
      </c>
      <c r="AA47" s="76">
        <f>SUM(AA45:AA46)</f>
        <v>100104512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97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100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382</v>
      </c>
      <c r="D5" s="6"/>
      <c r="E5" s="7">
        <v>38951770</v>
      </c>
      <c r="F5" s="8">
        <v>38955360</v>
      </c>
      <c r="G5" s="8"/>
      <c r="H5" s="8"/>
      <c r="I5" s="8">
        <v>8378644</v>
      </c>
      <c r="J5" s="8">
        <v>8378644</v>
      </c>
      <c r="K5" s="8">
        <v>5168021</v>
      </c>
      <c r="L5" s="8">
        <v>4389482</v>
      </c>
      <c r="M5" s="8">
        <v>3745329</v>
      </c>
      <c r="N5" s="8">
        <v>13302832</v>
      </c>
      <c r="O5" s="8">
        <v>4197720</v>
      </c>
      <c r="P5" s="8">
        <v>3476472</v>
      </c>
      <c r="Q5" s="8">
        <v>3618166</v>
      </c>
      <c r="R5" s="8">
        <v>11292358</v>
      </c>
      <c r="S5" s="8"/>
      <c r="T5" s="8"/>
      <c r="U5" s="8"/>
      <c r="V5" s="8"/>
      <c r="W5" s="8">
        <v>32973834</v>
      </c>
      <c r="X5" s="8">
        <v>29216520</v>
      </c>
      <c r="Y5" s="8">
        <v>3757314</v>
      </c>
      <c r="Z5" s="2">
        <v>12.86</v>
      </c>
      <c r="AA5" s="6">
        <v>38955360</v>
      </c>
    </row>
    <row r="6" spans="1:27" ht="13.5">
      <c r="A6" s="23" t="s">
        <v>32</v>
      </c>
      <c r="B6" s="24"/>
      <c r="C6" s="6">
        <v>-5497866</v>
      </c>
      <c r="D6" s="6"/>
      <c r="E6" s="7">
        <v>82928230</v>
      </c>
      <c r="F6" s="8">
        <v>80264100</v>
      </c>
      <c r="G6" s="8">
        <v>55305</v>
      </c>
      <c r="H6" s="8"/>
      <c r="I6" s="8">
        <v>9509821</v>
      </c>
      <c r="J6" s="8">
        <v>9565126</v>
      </c>
      <c r="K6" s="8">
        <v>7457337</v>
      </c>
      <c r="L6" s="8">
        <v>4795881</v>
      </c>
      <c r="M6" s="8">
        <v>7386606</v>
      </c>
      <c r="N6" s="8">
        <v>19639824</v>
      </c>
      <c r="O6" s="8">
        <v>13206589</v>
      </c>
      <c r="P6" s="8">
        <v>10118612</v>
      </c>
      <c r="Q6" s="8">
        <v>7206300</v>
      </c>
      <c r="R6" s="8">
        <v>30531501</v>
      </c>
      <c r="S6" s="8"/>
      <c r="T6" s="8"/>
      <c r="U6" s="8"/>
      <c r="V6" s="8"/>
      <c r="W6" s="8">
        <v>59736451</v>
      </c>
      <c r="X6" s="8">
        <v>60198075</v>
      </c>
      <c r="Y6" s="8">
        <v>-461624</v>
      </c>
      <c r="Z6" s="2">
        <v>-0.77</v>
      </c>
      <c r="AA6" s="6">
        <v>80264100</v>
      </c>
    </row>
    <row r="7" spans="1:27" ht="13.5">
      <c r="A7" s="25" t="s">
        <v>33</v>
      </c>
      <c r="B7" s="24"/>
      <c r="C7" s="6">
        <v>715520</v>
      </c>
      <c r="D7" s="6"/>
      <c r="E7" s="7">
        <v>20166979</v>
      </c>
      <c r="F7" s="8">
        <v>21150737</v>
      </c>
      <c r="G7" s="8">
        <v>571895</v>
      </c>
      <c r="H7" s="8"/>
      <c r="I7" s="8">
        <v>1796281</v>
      </c>
      <c r="J7" s="8">
        <v>2368176</v>
      </c>
      <c r="K7" s="8">
        <v>2050472</v>
      </c>
      <c r="L7" s="8">
        <v>2229085</v>
      </c>
      <c r="M7" s="8">
        <v>1954388</v>
      </c>
      <c r="N7" s="8">
        <v>6233945</v>
      </c>
      <c r="O7" s="8">
        <v>4689843</v>
      </c>
      <c r="P7" s="8">
        <v>1991624</v>
      </c>
      <c r="Q7" s="8">
        <v>1413480</v>
      </c>
      <c r="R7" s="8">
        <v>8094947</v>
      </c>
      <c r="S7" s="8"/>
      <c r="T7" s="8"/>
      <c r="U7" s="8"/>
      <c r="V7" s="8"/>
      <c r="W7" s="8">
        <v>16697068</v>
      </c>
      <c r="X7" s="8">
        <v>15863057</v>
      </c>
      <c r="Y7" s="8">
        <v>834011</v>
      </c>
      <c r="Z7" s="2">
        <v>5.26</v>
      </c>
      <c r="AA7" s="6">
        <v>21150737</v>
      </c>
    </row>
    <row r="8" spans="1:27" ht="13.5">
      <c r="A8" s="25" t="s">
        <v>34</v>
      </c>
      <c r="B8" s="24"/>
      <c r="C8" s="6">
        <v>1113283</v>
      </c>
      <c r="D8" s="6"/>
      <c r="E8" s="7">
        <v>16757592</v>
      </c>
      <c r="F8" s="8">
        <v>16903960</v>
      </c>
      <c r="G8" s="8">
        <v>39947</v>
      </c>
      <c r="H8" s="8"/>
      <c r="I8" s="8">
        <v>-35444</v>
      </c>
      <c r="J8" s="8">
        <v>4503</v>
      </c>
      <c r="K8" s="8">
        <v>84636</v>
      </c>
      <c r="L8" s="8">
        <v>-447527</v>
      </c>
      <c r="M8" s="8">
        <v>-134215</v>
      </c>
      <c r="N8" s="8">
        <v>-497106</v>
      </c>
      <c r="O8" s="8">
        <v>-18792</v>
      </c>
      <c r="P8" s="8">
        <v>-279778</v>
      </c>
      <c r="Q8" s="8">
        <v>-112434</v>
      </c>
      <c r="R8" s="8">
        <v>-411004</v>
      </c>
      <c r="S8" s="8"/>
      <c r="T8" s="8"/>
      <c r="U8" s="8"/>
      <c r="V8" s="8"/>
      <c r="W8" s="8">
        <v>-903607</v>
      </c>
      <c r="X8" s="8">
        <v>12677968</v>
      </c>
      <c r="Y8" s="8">
        <v>-13581575</v>
      </c>
      <c r="Z8" s="2">
        <v>-107.13</v>
      </c>
      <c r="AA8" s="6">
        <v>16903960</v>
      </c>
    </row>
    <row r="9" spans="1:27" ht="13.5">
      <c r="A9" s="25" t="s">
        <v>35</v>
      </c>
      <c r="B9" s="24"/>
      <c r="C9" s="6">
        <v>613188</v>
      </c>
      <c r="D9" s="6"/>
      <c r="E9" s="7">
        <v>9660027</v>
      </c>
      <c r="F9" s="8">
        <v>8634335</v>
      </c>
      <c r="G9" s="8">
        <v>3053</v>
      </c>
      <c r="H9" s="8"/>
      <c r="I9" s="8">
        <v>-162214</v>
      </c>
      <c r="J9" s="8">
        <v>-159161</v>
      </c>
      <c r="K9" s="8">
        <v>-58348</v>
      </c>
      <c r="L9" s="8">
        <v>112696</v>
      </c>
      <c r="M9" s="8">
        <v>-217957</v>
      </c>
      <c r="N9" s="8">
        <v>-163609</v>
      </c>
      <c r="O9" s="8">
        <v>-85930</v>
      </c>
      <c r="P9" s="8">
        <v>-180432</v>
      </c>
      <c r="Q9" s="8">
        <v>-188305</v>
      </c>
      <c r="R9" s="8">
        <v>-454667</v>
      </c>
      <c r="S9" s="8"/>
      <c r="T9" s="8"/>
      <c r="U9" s="8"/>
      <c r="V9" s="8"/>
      <c r="W9" s="8">
        <v>-777437</v>
      </c>
      <c r="X9" s="8">
        <v>6475751</v>
      </c>
      <c r="Y9" s="8">
        <v>-7253188</v>
      </c>
      <c r="Z9" s="2">
        <v>-112.01</v>
      </c>
      <c r="AA9" s="6">
        <v>8634335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109660</v>
      </c>
      <c r="D11" s="6"/>
      <c r="E11" s="7">
        <v>1219340</v>
      </c>
      <c r="F11" s="8">
        <v>1279450</v>
      </c>
      <c r="G11" s="8"/>
      <c r="H11" s="8"/>
      <c r="I11" s="8">
        <v>-37717</v>
      </c>
      <c r="J11" s="8">
        <v>-37717</v>
      </c>
      <c r="K11" s="8">
        <v>133931</v>
      </c>
      <c r="L11" s="8">
        <v>131310</v>
      </c>
      <c r="M11" s="8">
        <v>231270</v>
      </c>
      <c r="N11" s="8">
        <v>496511</v>
      </c>
      <c r="O11" s="8">
        <v>103291</v>
      </c>
      <c r="P11" s="8">
        <v>101594</v>
      </c>
      <c r="Q11" s="8">
        <v>111353</v>
      </c>
      <c r="R11" s="8">
        <v>316238</v>
      </c>
      <c r="S11" s="8"/>
      <c r="T11" s="8"/>
      <c r="U11" s="8"/>
      <c r="V11" s="8"/>
      <c r="W11" s="8">
        <v>775032</v>
      </c>
      <c r="X11" s="8">
        <v>959578</v>
      </c>
      <c r="Y11" s="8">
        <v>-184546</v>
      </c>
      <c r="Z11" s="2">
        <v>-19.23</v>
      </c>
      <c r="AA11" s="6">
        <v>1279450</v>
      </c>
    </row>
    <row r="12" spans="1:27" ht="13.5">
      <c r="A12" s="25" t="s">
        <v>37</v>
      </c>
      <c r="B12" s="29"/>
      <c r="C12" s="6">
        <v>6904</v>
      </c>
      <c r="D12" s="6"/>
      <c r="E12" s="7">
        <v>1050000</v>
      </c>
      <c r="F12" s="8">
        <v>1050000</v>
      </c>
      <c r="G12" s="8"/>
      <c r="H12" s="8"/>
      <c r="I12" s="8"/>
      <c r="J12" s="8"/>
      <c r="K12" s="8"/>
      <c r="L12" s="8">
        <v>5697</v>
      </c>
      <c r="M12" s="8"/>
      <c r="N12" s="8">
        <v>5697</v>
      </c>
      <c r="O12" s="8">
        <v>324</v>
      </c>
      <c r="P12" s="8">
        <v>216611</v>
      </c>
      <c r="Q12" s="8"/>
      <c r="R12" s="8">
        <v>216935</v>
      </c>
      <c r="S12" s="8"/>
      <c r="T12" s="8"/>
      <c r="U12" s="8"/>
      <c r="V12" s="8"/>
      <c r="W12" s="8">
        <v>222632</v>
      </c>
      <c r="X12" s="8">
        <v>787500</v>
      </c>
      <c r="Y12" s="8">
        <v>-564868</v>
      </c>
      <c r="Z12" s="2">
        <v>-71.73</v>
      </c>
      <c r="AA12" s="6">
        <v>1050000</v>
      </c>
    </row>
    <row r="13" spans="1:27" ht="13.5">
      <c r="A13" s="23" t="s">
        <v>38</v>
      </c>
      <c r="B13" s="29"/>
      <c r="C13" s="6">
        <v>244940</v>
      </c>
      <c r="D13" s="6"/>
      <c r="E13" s="7">
        <v>4213800</v>
      </c>
      <c r="F13" s="8">
        <v>4526300</v>
      </c>
      <c r="G13" s="8">
        <v>215</v>
      </c>
      <c r="H13" s="8"/>
      <c r="I13" s="8">
        <v>355098</v>
      </c>
      <c r="J13" s="8">
        <v>355313</v>
      </c>
      <c r="K13" s="8">
        <v>369058</v>
      </c>
      <c r="L13" s="8">
        <v>360092</v>
      </c>
      <c r="M13" s="8">
        <v>410763</v>
      </c>
      <c r="N13" s="8">
        <v>1139913</v>
      </c>
      <c r="O13" s="8">
        <v>456158</v>
      </c>
      <c r="P13" s="8">
        <v>373229</v>
      </c>
      <c r="Q13" s="8">
        <v>455125</v>
      </c>
      <c r="R13" s="8">
        <v>1284512</v>
      </c>
      <c r="S13" s="8"/>
      <c r="T13" s="8"/>
      <c r="U13" s="8"/>
      <c r="V13" s="8"/>
      <c r="W13" s="8">
        <v>2779738</v>
      </c>
      <c r="X13" s="8">
        <v>3394724</v>
      </c>
      <c r="Y13" s="8">
        <v>-614986</v>
      </c>
      <c r="Z13" s="2">
        <v>-18.12</v>
      </c>
      <c r="AA13" s="6">
        <v>4526300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783019</v>
      </c>
      <c r="D15" s="6"/>
      <c r="E15" s="7">
        <v>53640475</v>
      </c>
      <c r="F15" s="8">
        <v>53640475</v>
      </c>
      <c r="G15" s="8"/>
      <c r="H15" s="8"/>
      <c r="I15" s="8">
        <v>258851</v>
      </c>
      <c r="J15" s="8">
        <v>258851</v>
      </c>
      <c r="K15" s="8">
        <v>311454</v>
      </c>
      <c r="L15" s="8">
        <v>392915</v>
      </c>
      <c r="M15" s="8">
        <v>182051</v>
      </c>
      <c r="N15" s="8">
        <v>886420</v>
      </c>
      <c r="O15" s="8">
        <v>1001843</v>
      </c>
      <c r="P15" s="8">
        <v>255745</v>
      </c>
      <c r="Q15" s="8">
        <v>476974</v>
      </c>
      <c r="R15" s="8">
        <v>1734562</v>
      </c>
      <c r="S15" s="8"/>
      <c r="T15" s="8"/>
      <c r="U15" s="8"/>
      <c r="V15" s="8"/>
      <c r="W15" s="8">
        <v>2879833</v>
      </c>
      <c r="X15" s="8">
        <v>40230355</v>
      </c>
      <c r="Y15" s="8">
        <v>-37350522</v>
      </c>
      <c r="Z15" s="2">
        <v>-92.84</v>
      </c>
      <c r="AA15" s="6">
        <v>53640475</v>
      </c>
    </row>
    <row r="16" spans="1:27" ht="13.5">
      <c r="A16" s="23" t="s">
        <v>41</v>
      </c>
      <c r="B16" s="29"/>
      <c r="C16" s="6">
        <v>17019</v>
      </c>
      <c r="D16" s="6"/>
      <c r="E16" s="7">
        <v>408500</v>
      </c>
      <c r="F16" s="8">
        <v>408500</v>
      </c>
      <c r="G16" s="8"/>
      <c r="H16" s="8"/>
      <c r="I16" s="8">
        <v>17806</v>
      </c>
      <c r="J16" s="8">
        <v>17806</v>
      </c>
      <c r="K16" s="8">
        <v>8159</v>
      </c>
      <c r="L16" s="8">
        <v>-3596</v>
      </c>
      <c r="M16" s="8">
        <v>16586</v>
      </c>
      <c r="N16" s="8">
        <v>21149</v>
      </c>
      <c r="O16" s="8">
        <v>9899</v>
      </c>
      <c r="P16" s="8">
        <v>443</v>
      </c>
      <c r="Q16" s="8">
        <v>8797</v>
      </c>
      <c r="R16" s="8">
        <v>19139</v>
      </c>
      <c r="S16" s="8"/>
      <c r="T16" s="8"/>
      <c r="U16" s="8"/>
      <c r="V16" s="8"/>
      <c r="W16" s="8">
        <v>58094</v>
      </c>
      <c r="X16" s="8">
        <v>306374</v>
      </c>
      <c r="Y16" s="8">
        <v>-248280</v>
      </c>
      <c r="Z16" s="2">
        <v>-81.04</v>
      </c>
      <c r="AA16" s="6">
        <v>408500</v>
      </c>
    </row>
    <row r="17" spans="1:27" ht="13.5">
      <c r="A17" s="23" t="s">
        <v>42</v>
      </c>
      <c r="B17" s="29"/>
      <c r="C17" s="6">
        <v>79995</v>
      </c>
      <c r="D17" s="6"/>
      <c r="E17" s="7">
        <v>820000</v>
      </c>
      <c r="F17" s="8">
        <v>880000</v>
      </c>
      <c r="G17" s="8"/>
      <c r="H17" s="8"/>
      <c r="I17" s="8">
        <v>85273</v>
      </c>
      <c r="J17" s="8">
        <v>85273</v>
      </c>
      <c r="K17" s="8">
        <v>82625</v>
      </c>
      <c r="L17" s="8">
        <v>73913</v>
      </c>
      <c r="M17" s="8">
        <v>68422</v>
      </c>
      <c r="N17" s="8">
        <v>224960</v>
      </c>
      <c r="O17" s="8">
        <v>62936</v>
      </c>
      <c r="P17" s="8">
        <v>56374</v>
      </c>
      <c r="Q17" s="8">
        <v>86222</v>
      </c>
      <c r="R17" s="8">
        <v>205532</v>
      </c>
      <c r="S17" s="8"/>
      <c r="T17" s="8"/>
      <c r="U17" s="8"/>
      <c r="V17" s="8"/>
      <c r="W17" s="8">
        <v>515765</v>
      </c>
      <c r="X17" s="8">
        <v>660001</v>
      </c>
      <c r="Y17" s="8">
        <v>-144236</v>
      </c>
      <c r="Z17" s="2">
        <v>-21.85</v>
      </c>
      <c r="AA17" s="6">
        <v>880000</v>
      </c>
    </row>
    <row r="18" spans="1:27" ht="13.5">
      <c r="A18" s="23" t="s">
        <v>43</v>
      </c>
      <c r="B18" s="29"/>
      <c r="C18" s="6">
        <v>164698</v>
      </c>
      <c r="D18" s="6"/>
      <c r="E18" s="7">
        <v>90675600</v>
      </c>
      <c r="F18" s="8">
        <v>130185661</v>
      </c>
      <c r="G18" s="8"/>
      <c r="H18" s="8"/>
      <c r="I18" s="8">
        <v>1202815</v>
      </c>
      <c r="J18" s="8">
        <v>1202815</v>
      </c>
      <c r="K18" s="8">
        <v>96528</v>
      </c>
      <c r="L18" s="8">
        <v>992870</v>
      </c>
      <c r="M18" s="8">
        <v>21608728</v>
      </c>
      <c r="N18" s="8">
        <v>22698126</v>
      </c>
      <c r="O18" s="8">
        <v>645401</v>
      </c>
      <c r="P18" s="8">
        <v>408000</v>
      </c>
      <c r="Q18" s="8">
        <v>17234000</v>
      </c>
      <c r="R18" s="8">
        <v>18287401</v>
      </c>
      <c r="S18" s="8"/>
      <c r="T18" s="8"/>
      <c r="U18" s="8"/>
      <c r="V18" s="8"/>
      <c r="W18" s="8">
        <v>42188342</v>
      </c>
      <c r="X18" s="8">
        <v>97639243</v>
      </c>
      <c r="Y18" s="8">
        <v>-55450901</v>
      </c>
      <c r="Z18" s="2">
        <v>-56.79</v>
      </c>
      <c r="AA18" s="6">
        <v>130185661</v>
      </c>
    </row>
    <row r="19" spans="1:27" ht="13.5">
      <c r="A19" s="23" t="s">
        <v>44</v>
      </c>
      <c r="B19" s="29"/>
      <c r="C19" s="6">
        <v>4760680</v>
      </c>
      <c r="D19" s="6"/>
      <c r="E19" s="7">
        <v>1087685</v>
      </c>
      <c r="F19" s="26">
        <v>10439585</v>
      </c>
      <c r="G19" s="26">
        <v>10140</v>
      </c>
      <c r="H19" s="26"/>
      <c r="I19" s="26">
        <v>59740</v>
      </c>
      <c r="J19" s="26">
        <v>69880</v>
      </c>
      <c r="K19" s="26">
        <v>85085</v>
      </c>
      <c r="L19" s="26">
        <v>89294</v>
      </c>
      <c r="M19" s="26">
        <v>78068</v>
      </c>
      <c r="N19" s="26">
        <v>252447</v>
      </c>
      <c r="O19" s="26">
        <v>133737</v>
      </c>
      <c r="P19" s="26">
        <v>63126</v>
      </c>
      <c r="Q19" s="26">
        <v>72373</v>
      </c>
      <c r="R19" s="26">
        <v>269236</v>
      </c>
      <c r="S19" s="26"/>
      <c r="T19" s="26"/>
      <c r="U19" s="26"/>
      <c r="V19" s="26"/>
      <c r="W19" s="26">
        <v>591563</v>
      </c>
      <c r="X19" s="26">
        <v>7829684</v>
      </c>
      <c r="Y19" s="26">
        <v>-7238121</v>
      </c>
      <c r="Z19" s="27">
        <v>-92.44</v>
      </c>
      <c r="AA19" s="28">
        <v>10439585</v>
      </c>
    </row>
    <row r="20" spans="1:27" ht="13.5">
      <c r="A20" s="23" t="s">
        <v>45</v>
      </c>
      <c r="B20" s="29"/>
      <c r="C20" s="6"/>
      <c r="D20" s="6"/>
      <c r="E20" s="7">
        <v>12</v>
      </c>
      <c r="F20" s="8">
        <v>12</v>
      </c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>
        <v>9</v>
      </c>
      <c r="Y20" s="8">
        <v>-9</v>
      </c>
      <c r="Z20" s="2">
        <v>-100</v>
      </c>
      <c r="AA20" s="6">
        <v>12</v>
      </c>
    </row>
    <row r="21" spans="1:27" ht="24.75" customHeight="1">
      <c r="A21" s="31" t="s">
        <v>46</v>
      </c>
      <c r="B21" s="32"/>
      <c r="C21" s="33">
        <f aca="true" t="shared" si="0" ref="C21:Y21">SUM(C5:C20)</f>
        <v>3111422</v>
      </c>
      <c r="D21" s="33">
        <f t="shared" si="0"/>
        <v>0</v>
      </c>
      <c r="E21" s="34">
        <f t="shared" si="0"/>
        <v>321580010</v>
      </c>
      <c r="F21" s="35">
        <f t="shared" si="0"/>
        <v>368318475</v>
      </c>
      <c r="G21" s="35">
        <f t="shared" si="0"/>
        <v>680555</v>
      </c>
      <c r="H21" s="35">
        <f t="shared" si="0"/>
        <v>0</v>
      </c>
      <c r="I21" s="35">
        <f t="shared" si="0"/>
        <v>21428954</v>
      </c>
      <c r="J21" s="35">
        <f t="shared" si="0"/>
        <v>22109509</v>
      </c>
      <c r="K21" s="35">
        <f t="shared" si="0"/>
        <v>15788958</v>
      </c>
      <c r="L21" s="35">
        <f t="shared" si="0"/>
        <v>13122112</v>
      </c>
      <c r="M21" s="35">
        <f t="shared" si="0"/>
        <v>35330039</v>
      </c>
      <c r="N21" s="35">
        <f t="shared" si="0"/>
        <v>64241109</v>
      </c>
      <c r="O21" s="35">
        <f t="shared" si="0"/>
        <v>24403019</v>
      </c>
      <c r="P21" s="35">
        <f t="shared" si="0"/>
        <v>16601620</v>
      </c>
      <c r="Q21" s="35">
        <f t="shared" si="0"/>
        <v>30382051</v>
      </c>
      <c r="R21" s="35">
        <f t="shared" si="0"/>
        <v>71386690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157737308</v>
      </c>
      <c r="X21" s="35">
        <f t="shared" si="0"/>
        <v>276238839</v>
      </c>
      <c r="Y21" s="35">
        <f t="shared" si="0"/>
        <v>-118501531</v>
      </c>
      <c r="Z21" s="36">
        <f>+IF(X21&lt;&gt;0,+(Y21/X21)*100,0)</f>
        <v>-42.89821497548359</v>
      </c>
      <c r="AA21" s="33">
        <f>SUM(AA5:AA20)</f>
        <v>368318475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8198145</v>
      </c>
      <c r="D24" s="6"/>
      <c r="E24" s="7">
        <v>114953727</v>
      </c>
      <c r="F24" s="8">
        <v>118188209</v>
      </c>
      <c r="G24" s="8">
        <v>78330</v>
      </c>
      <c r="H24" s="8">
        <v>57652</v>
      </c>
      <c r="I24" s="8">
        <v>9334843</v>
      </c>
      <c r="J24" s="8">
        <v>9470825</v>
      </c>
      <c r="K24" s="8">
        <v>9433277</v>
      </c>
      <c r="L24" s="8">
        <v>14569518</v>
      </c>
      <c r="M24" s="8">
        <v>9532152</v>
      </c>
      <c r="N24" s="8">
        <v>33534947</v>
      </c>
      <c r="O24" s="8">
        <v>10080598</v>
      </c>
      <c r="P24" s="8">
        <v>9523293</v>
      </c>
      <c r="Q24" s="8">
        <v>9354626</v>
      </c>
      <c r="R24" s="8">
        <v>28958517</v>
      </c>
      <c r="S24" s="8"/>
      <c r="T24" s="8"/>
      <c r="U24" s="8"/>
      <c r="V24" s="8"/>
      <c r="W24" s="8">
        <v>71964289</v>
      </c>
      <c r="X24" s="8">
        <v>88641120</v>
      </c>
      <c r="Y24" s="8">
        <v>-16676831</v>
      </c>
      <c r="Z24" s="2">
        <v>-18.81</v>
      </c>
      <c r="AA24" s="6">
        <v>118188209</v>
      </c>
    </row>
    <row r="25" spans="1:27" ht="13.5">
      <c r="A25" s="25" t="s">
        <v>49</v>
      </c>
      <c r="B25" s="24"/>
      <c r="C25" s="6">
        <v>452646</v>
      </c>
      <c r="D25" s="6"/>
      <c r="E25" s="7">
        <v>6401361</v>
      </c>
      <c r="F25" s="8">
        <v>6286560</v>
      </c>
      <c r="G25" s="8">
        <v>-16360</v>
      </c>
      <c r="H25" s="8">
        <v>-16360</v>
      </c>
      <c r="I25" s="8">
        <v>426535</v>
      </c>
      <c r="J25" s="8">
        <v>393815</v>
      </c>
      <c r="K25" s="8">
        <v>423535</v>
      </c>
      <c r="L25" s="8">
        <v>426235</v>
      </c>
      <c r="M25" s="8">
        <v>426535</v>
      </c>
      <c r="N25" s="8">
        <v>1276305</v>
      </c>
      <c r="O25" s="8">
        <v>423859</v>
      </c>
      <c r="P25" s="8">
        <v>436646</v>
      </c>
      <c r="Q25" s="8">
        <v>439096</v>
      </c>
      <c r="R25" s="8">
        <v>1299601</v>
      </c>
      <c r="S25" s="8"/>
      <c r="T25" s="8"/>
      <c r="U25" s="8"/>
      <c r="V25" s="8"/>
      <c r="W25" s="8">
        <v>2969721</v>
      </c>
      <c r="X25" s="8">
        <v>4714917</v>
      </c>
      <c r="Y25" s="8">
        <v>-1745196</v>
      </c>
      <c r="Z25" s="2">
        <v>-37.01</v>
      </c>
      <c r="AA25" s="6">
        <v>6286560</v>
      </c>
    </row>
    <row r="26" spans="1:27" ht="13.5">
      <c r="A26" s="25" t="s">
        <v>50</v>
      </c>
      <c r="B26" s="24"/>
      <c r="C26" s="6">
        <v>1371437</v>
      </c>
      <c r="D26" s="6"/>
      <c r="E26" s="7">
        <v>46335568</v>
      </c>
      <c r="F26" s="8">
        <v>46335568</v>
      </c>
      <c r="G26" s="8"/>
      <c r="H26" s="8"/>
      <c r="I26" s="8">
        <v>3860241</v>
      </c>
      <c r="J26" s="8">
        <v>3860241</v>
      </c>
      <c r="K26" s="8">
        <v>-220</v>
      </c>
      <c r="L26" s="8">
        <v>3860481</v>
      </c>
      <c r="M26" s="8">
        <v>3861297</v>
      </c>
      <c r="N26" s="8">
        <v>7721558</v>
      </c>
      <c r="O26" s="8">
        <v>4427433</v>
      </c>
      <c r="P26" s="8">
        <v>-420</v>
      </c>
      <c r="Q26" s="8">
        <v>-310</v>
      </c>
      <c r="R26" s="8">
        <v>4426703</v>
      </c>
      <c r="S26" s="8"/>
      <c r="T26" s="8"/>
      <c r="U26" s="8"/>
      <c r="V26" s="8"/>
      <c r="W26" s="8">
        <v>16008502</v>
      </c>
      <c r="X26" s="8">
        <v>34751677</v>
      </c>
      <c r="Y26" s="8">
        <v>-18743175</v>
      </c>
      <c r="Z26" s="2">
        <v>-53.93</v>
      </c>
      <c r="AA26" s="6">
        <v>46335568</v>
      </c>
    </row>
    <row r="27" spans="1:27" ht="13.5">
      <c r="A27" s="25" t="s">
        <v>51</v>
      </c>
      <c r="B27" s="24"/>
      <c r="C27" s="6">
        <v>1692538</v>
      </c>
      <c r="D27" s="6"/>
      <c r="E27" s="7">
        <v>20431111</v>
      </c>
      <c r="F27" s="8">
        <v>20431071</v>
      </c>
      <c r="G27" s="8">
        <v>100</v>
      </c>
      <c r="H27" s="8"/>
      <c r="I27" s="8">
        <v>1702592</v>
      </c>
      <c r="J27" s="8">
        <v>1702692</v>
      </c>
      <c r="K27" s="8"/>
      <c r="L27" s="8">
        <v>1699270</v>
      </c>
      <c r="M27" s="8">
        <v>1702592</v>
      </c>
      <c r="N27" s="8">
        <v>3401862</v>
      </c>
      <c r="O27" s="8">
        <v>1702592</v>
      </c>
      <c r="P27" s="8"/>
      <c r="Q27" s="8"/>
      <c r="R27" s="8">
        <v>1702592</v>
      </c>
      <c r="S27" s="8"/>
      <c r="T27" s="8"/>
      <c r="U27" s="8"/>
      <c r="V27" s="8"/>
      <c r="W27" s="8">
        <v>6807146</v>
      </c>
      <c r="X27" s="8">
        <v>15323303</v>
      </c>
      <c r="Y27" s="8">
        <v>-8516157</v>
      </c>
      <c r="Z27" s="2">
        <v>-55.58</v>
      </c>
      <c r="AA27" s="6">
        <v>20431071</v>
      </c>
    </row>
    <row r="28" spans="1:27" ht="13.5">
      <c r="A28" s="25" t="s">
        <v>52</v>
      </c>
      <c r="B28" s="24"/>
      <c r="C28" s="6">
        <v>441783</v>
      </c>
      <c r="D28" s="6"/>
      <c r="E28" s="7">
        <v>1417718</v>
      </c>
      <c r="F28" s="8">
        <v>1436034</v>
      </c>
      <c r="G28" s="8">
        <v>359</v>
      </c>
      <c r="H28" s="8">
        <v>7341</v>
      </c>
      <c r="I28" s="8">
        <v>128947</v>
      </c>
      <c r="J28" s="8">
        <v>136647</v>
      </c>
      <c r="K28" s="8">
        <v>158620</v>
      </c>
      <c r="L28" s="8">
        <v>197413</v>
      </c>
      <c r="M28" s="8">
        <v>493081</v>
      </c>
      <c r="N28" s="8">
        <v>849114</v>
      </c>
      <c r="O28" s="8">
        <v>386076</v>
      </c>
      <c r="P28" s="8">
        <v>53822</v>
      </c>
      <c r="Q28" s="8">
        <v>250168</v>
      </c>
      <c r="R28" s="8">
        <v>690066</v>
      </c>
      <c r="S28" s="8"/>
      <c r="T28" s="8"/>
      <c r="U28" s="8"/>
      <c r="V28" s="8"/>
      <c r="W28" s="8">
        <v>1675827</v>
      </c>
      <c r="X28" s="8">
        <v>1077027</v>
      </c>
      <c r="Y28" s="8">
        <v>598800</v>
      </c>
      <c r="Z28" s="2">
        <v>55.6</v>
      </c>
      <c r="AA28" s="6">
        <v>1436034</v>
      </c>
    </row>
    <row r="29" spans="1:27" ht="13.5">
      <c r="A29" s="25" t="s">
        <v>53</v>
      </c>
      <c r="B29" s="24"/>
      <c r="C29" s="6">
        <v>4642282</v>
      </c>
      <c r="D29" s="6"/>
      <c r="E29" s="7">
        <v>75250000</v>
      </c>
      <c r="F29" s="8">
        <v>71500000</v>
      </c>
      <c r="G29" s="8">
        <v>273070</v>
      </c>
      <c r="H29" s="8">
        <v>7257651</v>
      </c>
      <c r="I29" s="8">
        <v>8569746</v>
      </c>
      <c r="J29" s="8">
        <v>16100467</v>
      </c>
      <c r="K29" s="8">
        <v>7561728</v>
      </c>
      <c r="L29" s="8">
        <v>1121786</v>
      </c>
      <c r="M29" s="8">
        <v>14233017</v>
      </c>
      <c r="N29" s="8">
        <v>22916531</v>
      </c>
      <c r="O29" s="8">
        <v>592801</v>
      </c>
      <c r="P29" s="8">
        <v>5099550</v>
      </c>
      <c r="Q29" s="8">
        <v>7089055</v>
      </c>
      <c r="R29" s="8">
        <v>12781406</v>
      </c>
      <c r="S29" s="8"/>
      <c r="T29" s="8"/>
      <c r="U29" s="8"/>
      <c r="V29" s="8"/>
      <c r="W29" s="8">
        <v>51798404</v>
      </c>
      <c r="X29" s="8">
        <v>53625001</v>
      </c>
      <c r="Y29" s="8">
        <v>-1826597</v>
      </c>
      <c r="Z29" s="2">
        <v>-3.41</v>
      </c>
      <c r="AA29" s="6">
        <v>71500000</v>
      </c>
    </row>
    <row r="30" spans="1:27" ht="13.5">
      <c r="A30" s="25" t="s">
        <v>54</v>
      </c>
      <c r="B30" s="24"/>
      <c r="C30" s="6">
        <v>274976</v>
      </c>
      <c r="D30" s="6"/>
      <c r="E30" s="7">
        <v>10616029</v>
      </c>
      <c r="F30" s="8">
        <v>9931400</v>
      </c>
      <c r="G30" s="8">
        <v>69190</v>
      </c>
      <c r="H30" s="8">
        <v>363249</v>
      </c>
      <c r="I30" s="8">
        <v>91717</v>
      </c>
      <c r="J30" s="8">
        <v>524156</v>
      </c>
      <c r="K30" s="8">
        <v>91638</v>
      </c>
      <c r="L30" s="8">
        <v>45078</v>
      </c>
      <c r="M30" s="8">
        <v>10127</v>
      </c>
      <c r="N30" s="8">
        <v>146843</v>
      </c>
      <c r="O30" s="8">
        <v>70728</v>
      </c>
      <c r="P30" s="8">
        <v>298715</v>
      </c>
      <c r="Q30" s="8">
        <v>167121</v>
      </c>
      <c r="R30" s="8">
        <v>536564</v>
      </c>
      <c r="S30" s="8"/>
      <c r="T30" s="8"/>
      <c r="U30" s="8"/>
      <c r="V30" s="8"/>
      <c r="W30" s="8">
        <v>1207563</v>
      </c>
      <c r="X30" s="8">
        <v>7448546</v>
      </c>
      <c r="Y30" s="8">
        <v>-6240983</v>
      </c>
      <c r="Z30" s="2">
        <v>-83.79</v>
      </c>
      <c r="AA30" s="6">
        <v>9931400</v>
      </c>
    </row>
    <row r="31" spans="1:27" ht="13.5">
      <c r="A31" s="25" t="s">
        <v>55</v>
      </c>
      <c r="B31" s="24"/>
      <c r="C31" s="6">
        <v>8109863</v>
      </c>
      <c r="D31" s="6"/>
      <c r="E31" s="7">
        <v>38355921</v>
      </c>
      <c r="F31" s="8">
        <v>77905318</v>
      </c>
      <c r="G31" s="8">
        <v>11407099</v>
      </c>
      <c r="H31" s="8">
        <v>570778</v>
      </c>
      <c r="I31" s="8">
        <v>2561214</v>
      </c>
      <c r="J31" s="8">
        <v>14539091</v>
      </c>
      <c r="K31" s="8">
        <v>19345370</v>
      </c>
      <c r="L31" s="8">
        <v>1759888</v>
      </c>
      <c r="M31" s="8">
        <v>3703095</v>
      </c>
      <c r="N31" s="8">
        <v>24808353</v>
      </c>
      <c r="O31" s="8">
        <v>978454</v>
      </c>
      <c r="P31" s="8">
        <v>771909</v>
      </c>
      <c r="Q31" s="8">
        <v>7353027</v>
      </c>
      <c r="R31" s="8">
        <v>9103390</v>
      </c>
      <c r="S31" s="8"/>
      <c r="T31" s="8"/>
      <c r="U31" s="8"/>
      <c r="V31" s="8"/>
      <c r="W31" s="8">
        <v>48450834</v>
      </c>
      <c r="X31" s="8">
        <v>58428979</v>
      </c>
      <c r="Y31" s="8">
        <v>-9978145</v>
      </c>
      <c r="Z31" s="2">
        <v>-17.08</v>
      </c>
      <c r="AA31" s="6">
        <v>77905318</v>
      </c>
    </row>
    <row r="32" spans="1:27" ht="13.5">
      <c r="A32" s="25" t="s">
        <v>43</v>
      </c>
      <c r="B32" s="24"/>
      <c r="C32" s="6"/>
      <c r="D32" s="6"/>
      <c r="E32" s="7">
        <v>650000</v>
      </c>
      <c r="F32" s="8">
        <v>550000</v>
      </c>
      <c r="G32" s="8">
        <v>1150</v>
      </c>
      <c r="H32" s="8"/>
      <c r="I32" s="8">
        <v>125000</v>
      </c>
      <c r="J32" s="8">
        <v>126150</v>
      </c>
      <c r="K32" s="8">
        <v>9058</v>
      </c>
      <c r="L32" s="8"/>
      <c r="M32" s="8"/>
      <c r="N32" s="8">
        <v>9058</v>
      </c>
      <c r="O32" s="8">
        <v>125000</v>
      </c>
      <c r="P32" s="8"/>
      <c r="Q32" s="8">
        <v>125000</v>
      </c>
      <c r="R32" s="8">
        <v>250000</v>
      </c>
      <c r="S32" s="8"/>
      <c r="T32" s="8"/>
      <c r="U32" s="8"/>
      <c r="V32" s="8"/>
      <c r="W32" s="8">
        <v>385208</v>
      </c>
      <c r="X32" s="8">
        <v>412498</v>
      </c>
      <c r="Y32" s="8">
        <v>-27290</v>
      </c>
      <c r="Z32" s="2">
        <v>-6.62</v>
      </c>
      <c r="AA32" s="6">
        <v>550000</v>
      </c>
    </row>
    <row r="33" spans="1:27" ht="13.5">
      <c r="A33" s="25" t="s">
        <v>56</v>
      </c>
      <c r="B33" s="24"/>
      <c r="C33" s="6">
        <v>2276668</v>
      </c>
      <c r="D33" s="6"/>
      <c r="E33" s="7">
        <v>26984693</v>
      </c>
      <c r="F33" s="8">
        <v>25131436</v>
      </c>
      <c r="G33" s="8">
        <v>1648764</v>
      </c>
      <c r="H33" s="8">
        <v>238927</v>
      </c>
      <c r="I33" s="8">
        <v>2959151</v>
      </c>
      <c r="J33" s="8">
        <v>4846842</v>
      </c>
      <c r="K33" s="8">
        <v>1254156</v>
      </c>
      <c r="L33" s="8">
        <v>1907624</v>
      </c>
      <c r="M33" s="8">
        <v>1485816</v>
      </c>
      <c r="N33" s="8">
        <v>4647596</v>
      </c>
      <c r="O33" s="8">
        <v>1126366</v>
      </c>
      <c r="P33" s="8">
        <v>2059962</v>
      </c>
      <c r="Q33" s="8">
        <v>1210318</v>
      </c>
      <c r="R33" s="8">
        <v>4396646</v>
      </c>
      <c r="S33" s="8"/>
      <c r="T33" s="8"/>
      <c r="U33" s="8"/>
      <c r="V33" s="8"/>
      <c r="W33" s="8">
        <v>13891084</v>
      </c>
      <c r="X33" s="8">
        <v>18848506</v>
      </c>
      <c r="Y33" s="8">
        <v>-4957422</v>
      </c>
      <c r="Z33" s="2">
        <v>-26.3</v>
      </c>
      <c r="AA33" s="6">
        <v>25131436</v>
      </c>
    </row>
    <row r="34" spans="1:27" ht="13.5">
      <c r="A34" s="23" t="s">
        <v>57</v>
      </c>
      <c r="B34" s="29"/>
      <c r="C34" s="6"/>
      <c r="D34" s="6"/>
      <c r="E34" s="7">
        <v>12</v>
      </c>
      <c r="F34" s="8">
        <v>12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>
        <v>9</v>
      </c>
      <c r="Y34" s="8">
        <v>-9</v>
      </c>
      <c r="Z34" s="2">
        <v>-100</v>
      </c>
      <c r="AA34" s="6">
        <v>12</v>
      </c>
    </row>
    <row r="35" spans="1:27" ht="12.75">
      <c r="A35" s="40" t="s">
        <v>58</v>
      </c>
      <c r="B35" s="32"/>
      <c r="C35" s="33">
        <f aca="true" t="shared" si="1" ref="C35:Y35">SUM(C24:C34)</f>
        <v>27460338</v>
      </c>
      <c r="D35" s="33">
        <f>SUM(D24:D34)</f>
        <v>0</v>
      </c>
      <c r="E35" s="34">
        <f t="shared" si="1"/>
        <v>341396140</v>
      </c>
      <c r="F35" s="35">
        <f t="shared" si="1"/>
        <v>377695608</v>
      </c>
      <c r="G35" s="35">
        <f t="shared" si="1"/>
        <v>13461702</v>
      </c>
      <c r="H35" s="35">
        <f t="shared" si="1"/>
        <v>8479238</v>
      </c>
      <c r="I35" s="35">
        <f t="shared" si="1"/>
        <v>29759986</v>
      </c>
      <c r="J35" s="35">
        <f t="shared" si="1"/>
        <v>51700926</v>
      </c>
      <c r="K35" s="35">
        <f t="shared" si="1"/>
        <v>38277162</v>
      </c>
      <c r="L35" s="35">
        <f t="shared" si="1"/>
        <v>25587293</v>
      </c>
      <c r="M35" s="35">
        <f t="shared" si="1"/>
        <v>35447712</v>
      </c>
      <c r="N35" s="35">
        <f t="shared" si="1"/>
        <v>99312167</v>
      </c>
      <c r="O35" s="35">
        <f t="shared" si="1"/>
        <v>19913907</v>
      </c>
      <c r="P35" s="35">
        <f t="shared" si="1"/>
        <v>18243477</v>
      </c>
      <c r="Q35" s="35">
        <f t="shared" si="1"/>
        <v>25988101</v>
      </c>
      <c r="R35" s="35">
        <f t="shared" si="1"/>
        <v>64145485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215158578</v>
      </c>
      <c r="X35" s="35">
        <f t="shared" si="1"/>
        <v>283271583</v>
      </c>
      <c r="Y35" s="35">
        <f t="shared" si="1"/>
        <v>-68113005</v>
      </c>
      <c r="Z35" s="36">
        <f>+IF(X35&lt;&gt;0,+(Y35/X35)*100,0)</f>
        <v>-24.045124568672318</v>
      </c>
      <c r="AA35" s="33">
        <f>SUM(AA24:AA34)</f>
        <v>377695608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-24348916</v>
      </c>
      <c r="D37" s="46">
        <f>+D21-D35</f>
        <v>0</v>
      </c>
      <c r="E37" s="47">
        <f t="shared" si="2"/>
        <v>-19816130</v>
      </c>
      <c r="F37" s="48">
        <f t="shared" si="2"/>
        <v>-9377133</v>
      </c>
      <c r="G37" s="48">
        <f t="shared" si="2"/>
        <v>-12781147</v>
      </c>
      <c r="H37" s="48">
        <f t="shared" si="2"/>
        <v>-8479238</v>
      </c>
      <c r="I37" s="48">
        <f t="shared" si="2"/>
        <v>-8331032</v>
      </c>
      <c r="J37" s="48">
        <f t="shared" si="2"/>
        <v>-29591417</v>
      </c>
      <c r="K37" s="48">
        <f t="shared" si="2"/>
        <v>-22488204</v>
      </c>
      <c r="L37" s="48">
        <f t="shared" si="2"/>
        <v>-12465181</v>
      </c>
      <c r="M37" s="48">
        <f t="shared" si="2"/>
        <v>-117673</v>
      </c>
      <c r="N37" s="48">
        <f t="shared" si="2"/>
        <v>-35071058</v>
      </c>
      <c r="O37" s="48">
        <f t="shared" si="2"/>
        <v>4489112</v>
      </c>
      <c r="P37" s="48">
        <f t="shared" si="2"/>
        <v>-1641857</v>
      </c>
      <c r="Q37" s="48">
        <f t="shared" si="2"/>
        <v>4393950</v>
      </c>
      <c r="R37" s="48">
        <f t="shared" si="2"/>
        <v>7241205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-57421270</v>
      </c>
      <c r="X37" s="48">
        <f>IF(F21=F35,0,X21-X35)</f>
        <v>-7032744</v>
      </c>
      <c r="Y37" s="48">
        <f t="shared" si="2"/>
        <v>-50388526</v>
      </c>
      <c r="Z37" s="49">
        <f>+IF(X37&lt;&gt;0,+(Y37/X37)*100,0)</f>
        <v>716.4845755796031</v>
      </c>
      <c r="AA37" s="46">
        <f>+AA21-AA35</f>
        <v>-9377133</v>
      </c>
    </row>
    <row r="38" spans="1:27" ht="22.5" customHeight="1">
      <c r="A38" s="50" t="s">
        <v>60</v>
      </c>
      <c r="B38" s="29"/>
      <c r="C38" s="6">
        <v>7703492</v>
      </c>
      <c r="D38" s="6"/>
      <c r="E38" s="7">
        <v>30758400</v>
      </c>
      <c r="F38" s="8">
        <v>36923400</v>
      </c>
      <c r="G38" s="8"/>
      <c r="H38" s="8"/>
      <c r="I38" s="8">
        <v>153502</v>
      </c>
      <c r="J38" s="8">
        <v>153502</v>
      </c>
      <c r="K38" s="8"/>
      <c r="L38" s="8">
        <v>317402</v>
      </c>
      <c r="M38" s="8">
        <v>-604478</v>
      </c>
      <c r="N38" s="8">
        <v>-287076</v>
      </c>
      <c r="O38" s="8">
        <v>40</v>
      </c>
      <c r="P38" s="8"/>
      <c r="Q38" s="8"/>
      <c r="R38" s="8">
        <v>40</v>
      </c>
      <c r="S38" s="8"/>
      <c r="T38" s="8"/>
      <c r="U38" s="8"/>
      <c r="V38" s="8"/>
      <c r="W38" s="8">
        <v>-133534</v>
      </c>
      <c r="X38" s="8">
        <v>27692550</v>
      </c>
      <c r="Y38" s="8">
        <v>-27826084</v>
      </c>
      <c r="Z38" s="2">
        <v>-100.48</v>
      </c>
      <c r="AA38" s="6">
        <v>36923400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-16645424</v>
      </c>
      <c r="D41" s="56">
        <f>SUM(D37:D40)</f>
        <v>0</v>
      </c>
      <c r="E41" s="57">
        <f t="shared" si="3"/>
        <v>10942270</v>
      </c>
      <c r="F41" s="58">
        <f t="shared" si="3"/>
        <v>27546267</v>
      </c>
      <c r="G41" s="58">
        <f t="shared" si="3"/>
        <v>-12781147</v>
      </c>
      <c r="H41" s="58">
        <f t="shared" si="3"/>
        <v>-8479238</v>
      </c>
      <c r="I41" s="58">
        <f t="shared" si="3"/>
        <v>-8177530</v>
      </c>
      <c r="J41" s="58">
        <f t="shared" si="3"/>
        <v>-29437915</v>
      </c>
      <c r="K41" s="58">
        <f t="shared" si="3"/>
        <v>-22488204</v>
      </c>
      <c r="L41" s="58">
        <f t="shared" si="3"/>
        <v>-12147779</v>
      </c>
      <c r="M41" s="58">
        <f t="shared" si="3"/>
        <v>-722151</v>
      </c>
      <c r="N41" s="58">
        <f t="shared" si="3"/>
        <v>-35358134</v>
      </c>
      <c r="O41" s="58">
        <f t="shared" si="3"/>
        <v>4489152</v>
      </c>
      <c r="P41" s="58">
        <f t="shared" si="3"/>
        <v>-1641857</v>
      </c>
      <c r="Q41" s="58">
        <f t="shared" si="3"/>
        <v>4393950</v>
      </c>
      <c r="R41" s="58">
        <f t="shared" si="3"/>
        <v>7241245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-57554804</v>
      </c>
      <c r="X41" s="58">
        <f t="shared" si="3"/>
        <v>20659806</v>
      </c>
      <c r="Y41" s="58">
        <f t="shared" si="3"/>
        <v>-78214610</v>
      </c>
      <c r="Z41" s="59">
        <f>+IF(X41&lt;&gt;0,+(Y41/X41)*100,0)</f>
        <v>-378.58346782152745</v>
      </c>
      <c r="AA41" s="56">
        <f>SUM(AA37:AA40)</f>
        <v>27546267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-16645424</v>
      </c>
      <c r="D43" s="64">
        <f>+D41-D42</f>
        <v>0</v>
      </c>
      <c r="E43" s="65">
        <f t="shared" si="4"/>
        <v>10942270</v>
      </c>
      <c r="F43" s="66">
        <f t="shared" si="4"/>
        <v>27546267</v>
      </c>
      <c r="G43" s="66">
        <f t="shared" si="4"/>
        <v>-12781147</v>
      </c>
      <c r="H43" s="66">
        <f t="shared" si="4"/>
        <v>-8479238</v>
      </c>
      <c r="I43" s="66">
        <f t="shared" si="4"/>
        <v>-8177530</v>
      </c>
      <c r="J43" s="66">
        <f t="shared" si="4"/>
        <v>-29437915</v>
      </c>
      <c r="K43" s="66">
        <f t="shared" si="4"/>
        <v>-22488204</v>
      </c>
      <c r="L43" s="66">
        <f t="shared" si="4"/>
        <v>-12147779</v>
      </c>
      <c r="M43" s="66">
        <f t="shared" si="4"/>
        <v>-722151</v>
      </c>
      <c r="N43" s="66">
        <f t="shared" si="4"/>
        <v>-35358134</v>
      </c>
      <c r="O43" s="66">
        <f t="shared" si="4"/>
        <v>4489152</v>
      </c>
      <c r="P43" s="66">
        <f t="shared" si="4"/>
        <v>-1641857</v>
      </c>
      <c r="Q43" s="66">
        <f t="shared" si="4"/>
        <v>4393950</v>
      </c>
      <c r="R43" s="66">
        <f t="shared" si="4"/>
        <v>7241245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-57554804</v>
      </c>
      <c r="X43" s="66">
        <f t="shared" si="4"/>
        <v>20659806</v>
      </c>
      <c r="Y43" s="66">
        <f t="shared" si="4"/>
        <v>-78214610</v>
      </c>
      <c r="Z43" s="67">
        <f>+IF(X43&lt;&gt;0,+(Y43/X43)*100,0)</f>
        <v>-378.58346782152745</v>
      </c>
      <c r="AA43" s="64">
        <f>+AA41-AA42</f>
        <v>27546267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-16645424</v>
      </c>
      <c r="D45" s="56">
        <f>SUM(D43:D44)</f>
        <v>0</v>
      </c>
      <c r="E45" s="57">
        <f t="shared" si="5"/>
        <v>10942270</v>
      </c>
      <c r="F45" s="58">
        <f t="shared" si="5"/>
        <v>27546267</v>
      </c>
      <c r="G45" s="58">
        <f t="shared" si="5"/>
        <v>-12781147</v>
      </c>
      <c r="H45" s="58">
        <f t="shared" si="5"/>
        <v>-8479238</v>
      </c>
      <c r="I45" s="58">
        <f t="shared" si="5"/>
        <v>-8177530</v>
      </c>
      <c r="J45" s="58">
        <f t="shared" si="5"/>
        <v>-29437915</v>
      </c>
      <c r="K45" s="58">
        <f t="shared" si="5"/>
        <v>-22488204</v>
      </c>
      <c r="L45" s="58">
        <f t="shared" si="5"/>
        <v>-12147779</v>
      </c>
      <c r="M45" s="58">
        <f t="shared" si="5"/>
        <v>-722151</v>
      </c>
      <c r="N45" s="58">
        <f t="shared" si="5"/>
        <v>-35358134</v>
      </c>
      <c r="O45" s="58">
        <f t="shared" si="5"/>
        <v>4489152</v>
      </c>
      <c r="P45" s="58">
        <f t="shared" si="5"/>
        <v>-1641857</v>
      </c>
      <c r="Q45" s="58">
        <f t="shared" si="5"/>
        <v>4393950</v>
      </c>
      <c r="R45" s="58">
        <f t="shared" si="5"/>
        <v>7241245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-57554804</v>
      </c>
      <c r="X45" s="58">
        <f t="shared" si="5"/>
        <v>20659806</v>
      </c>
      <c r="Y45" s="58">
        <f t="shared" si="5"/>
        <v>-78214610</v>
      </c>
      <c r="Z45" s="59">
        <f>+IF(X45&lt;&gt;0,+(Y45/X45)*100,0)</f>
        <v>-378.58346782152745</v>
      </c>
      <c r="AA45" s="56">
        <f>SUM(AA43:AA44)</f>
        <v>27546267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-16645424</v>
      </c>
      <c r="D47" s="71">
        <f>SUM(D45:D46)</f>
        <v>0</v>
      </c>
      <c r="E47" s="72">
        <f t="shared" si="6"/>
        <v>10942270</v>
      </c>
      <c r="F47" s="73">
        <f t="shared" si="6"/>
        <v>27546267</v>
      </c>
      <c r="G47" s="73">
        <f t="shared" si="6"/>
        <v>-12781147</v>
      </c>
      <c r="H47" s="74">
        <f t="shared" si="6"/>
        <v>-8479238</v>
      </c>
      <c r="I47" s="74">
        <f t="shared" si="6"/>
        <v>-8177530</v>
      </c>
      <c r="J47" s="74">
        <f t="shared" si="6"/>
        <v>-29437915</v>
      </c>
      <c r="K47" s="74">
        <f t="shared" si="6"/>
        <v>-22488204</v>
      </c>
      <c r="L47" s="74">
        <f t="shared" si="6"/>
        <v>-12147779</v>
      </c>
      <c r="M47" s="73">
        <f t="shared" si="6"/>
        <v>-722151</v>
      </c>
      <c r="N47" s="73">
        <f t="shared" si="6"/>
        <v>-35358134</v>
      </c>
      <c r="O47" s="74">
        <f t="shared" si="6"/>
        <v>4489152</v>
      </c>
      <c r="P47" s="74">
        <f t="shared" si="6"/>
        <v>-1641857</v>
      </c>
      <c r="Q47" s="74">
        <f t="shared" si="6"/>
        <v>4393950</v>
      </c>
      <c r="R47" s="74">
        <f t="shared" si="6"/>
        <v>7241245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-57554804</v>
      </c>
      <c r="X47" s="74">
        <f t="shared" si="6"/>
        <v>20659806</v>
      </c>
      <c r="Y47" s="74">
        <f t="shared" si="6"/>
        <v>-78214610</v>
      </c>
      <c r="Z47" s="75">
        <f>+IF(X47&lt;&gt;0,+(Y47/X47)*100,0)</f>
        <v>-378.58346782152745</v>
      </c>
      <c r="AA47" s="76">
        <f>SUM(AA45:AA46)</f>
        <v>27546267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98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100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2"/>
      <c r="AA5" s="6"/>
    </row>
    <row r="6" spans="1:27" ht="13.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/>
      <c r="D9" s="6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2"/>
      <c r="AA9" s="6"/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/>
      <c r="D11" s="6"/>
      <c r="E11" s="7">
        <v>93000</v>
      </c>
      <c r="F11" s="8">
        <v>93000</v>
      </c>
      <c r="G11" s="8">
        <v>-3000</v>
      </c>
      <c r="H11" s="8"/>
      <c r="I11" s="8">
        <v>4225</v>
      </c>
      <c r="J11" s="8">
        <v>1225</v>
      </c>
      <c r="K11" s="8">
        <v>4630</v>
      </c>
      <c r="L11" s="8">
        <v>4630</v>
      </c>
      <c r="M11" s="8">
        <v>4630</v>
      </c>
      <c r="N11" s="8">
        <v>13890</v>
      </c>
      <c r="O11" s="8">
        <v>4630</v>
      </c>
      <c r="P11" s="8">
        <v>4636</v>
      </c>
      <c r="Q11" s="8">
        <v>4633</v>
      </c>
      <c r="R11" s="8">
        <v>13899</v>
      </c>
      <c r="S11" s="8"/>
      <c r="T11" s="8"/>
      <c r="U11" s="8"/>
      <c r="V11" s="8"/>
      <c r="W11" s="8">
        <v>29014</v>
      </c>
      <c r="X11" s="8">
        <v>69750</v>
      </c>
      <c r="Y11" s="8">
        <v>-40736</v>
      </c>
      <c r="Z11" s="2">
        <v>-58.4</v>
      </c>
      <c r="AA11" s="6">
        <v>93000</v>
      </c>
    </row>
    <row r="12" spans="1:27" ht="13.5">
      <c r="A12" s="25" t="s">
        <v>37</v>
      </c>
      <c r="B12" s="29"/>
      <c r="C12" s="6">
        <v>66153</v>
      </c>
      <c r="D12" s="6"/>
      <c r="E12" s="7">
        <v>630000</v>
      </c>
      <c r="F12" s="8">
        <v>930000</v>
      </c>
      <c r="G12" s="8">
        <v>5149</v>
      </c>
      <c r="H12" s="8">
        <v>76221</v>
      </c>
      <c r="I12" s="8">
        <v>98894</v>
      </c>
      <c r="J12" s="8">
        <v>180264</v>
      </c>
      <c r="K12" s="8">
        <v>88715</v>
      </c>
      <c r="L12" s="8">
        <v>86818</v>
      </c>
      <c r="M12" s="8">
        <v>7731</v>
      </c>
      <c r="N12" s="8">
        <v>183264</v>
      </c>
      <c r="O12" s="8">
        <v>163601</v>
      </c>
      <c r="P12" s="8">
        <v>72836</v>
      </c>
      <c r="Q12" s="8">
        <v>84045</v>
      </c>
      <c r="R12" s="8">
        <v>320482</v>
      </c>
      <c r="S12" s="8"/>
      <c r="T12" s="8"/>
      <c r="U12" s="8"/>
      <c r="V12" s="8"/>
      <c r="W12" s="8">
        <v>684010</v>
      </c>
      <c r="X12" s="8">
        <v>697500</v>
      </c>
      <c r="Y12" s="8">
        <v>-13490</v>
      </c>
      <c r="Z12" s="2">
        <v>-1.93</v>
      </c>
      <c r="AA12" s="6">
        <v>930000</v>
      </c>
    </row>
    <row r="13" spans="1:27" ht="13.5">
      <c r="A13" s="23" t="s">
        <v>38</v>
      </c>
      <c r="B13" s="29"/>
      <c r="C13" s="6">
        <v>6734</v>
      </c>
      <c r="D13" s="6"/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2"/>
      <c r="AA13" s="6"/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/>
      <c r="D15" s="6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2"/>
      <c r="AA15" s="6"/>
    </row>
    <row r="16" spans="1:27" ht="13.5">
      <c r="A16" s="23" t="s">
        <v>41</v>
      </c>
      <c r="B16" s="29"/>
      <c r="C16" s="6">
        <v>-17056</v>
      </c>
      <c r="D16" s="6"/>
      <c r="E16" s="7">
        <v>26580</v>
      </c>
      <c r="F16" s="8">
        <v>26580</v>
      </c>
      <c r="G16" s="8"/>
      <c r="H16" s="8"/>
      <c r="I16" s="8">
        <v>6220</v>
      </c>
      <c r="J16" s="8">
        <v>6220</v>
      </c>
      <c r="K16" s="8">
        <v>5136</v>
      </c>
      <c r="L16" s="8">
        <v>4825</v>
      </c>
      <c r="M16" s="8">
        <v>2570</v>
      </c>
      <c r="N16" s="8">
        <v>12531</v>
      </c>
      <c r="O16" s="8">
        <v>2505</v>
      </c>
      <c r="P16" s="8">
        <v>4630</v>
      </c>
      <c r="Q16" s="8">
        <v>880</v>
      </c>
      <c r="R16" s="8">
        <v>8015</v>
      </c>
      <c r="S16" s="8"/>
      <c r="T16" s="8"/>
      <c r="U16" s="8"/>
      <c r="V16" s="8"/>
      <c r="W16" s="8">
        <v>26766</v>
      </c>
      <c r="X16" s="8">
        <v>19935</v>
      </c>
      <c r="Y16" s="8">
        <v>6831</v>
      </c>
      <c r="Z16" s="2">
        <v>34.27</v>
      </c>
      <c r="AA16" s="6">
        <v>26580</v>
      </c>
    </row>
    <row r="17" spans="1:27" ht="13.5">
      <c r="A17" s="23" t="s">
        <v>42</v>
      </c>
      <c r="B17" s="29"/>
      <c r="C17" s="6">
        <v>4538654</v>
      </c>
      <c r="D17" s="6"/>
      <c r="E17" s="7">
        <v>51956696</v>
      </c>
      <c r="F17" s="8">
        <v>56307054</v>
      </c>
      <c r="G17" s="8"/>
      <c r="H17" s="8"/>
      <c r="I17" s="8">
        <v>3838807</v>
      </c>
      <c r="J17" s="8">
        <v>3838807</v>
      </c>
      <c r="K17" s="8">
        <v>3962458</v>
      </c>
      <c r="L17" s="8">
        <v>4076306</v>
      </c>
      <c r="M17" s="8">
        <v>314710</v>
      </c>
      <c r="N17" s="8">
        <v>8353474</v>
      </c>
      <c r="O17" s="8">
        <v>4041347</v>
      </c>
      <c r="P17" s="8">
        <v>314710</v>
      </c>
      <c r="Q17" s="8">
        <v>8654988</v>
      </c>
      <c r="R17" s="8">
        <v>13011045</v>
      </c>
      <c r="S17" s="8"/>
      <c r="T17" s="8"/>
      <c r="U17" s="8"/>
      <c r="V17" s="8"/>
      <c r="W17" s="8">
        <v>25203326</v>
      </c>
      <c r="X17" s="8">
        <v>42230292</v>
      </c>
      <c r="Y17" s="8">
        <v>-17026966</v>
      </c>
      <c r="Z17" s="2">
        <v>-40.32</v>
      </c>
      <c r="AA17" s="6">
        <v>56307054</v>
      </c>
    </row>
    <row r="18" spans="1:27" ht="13.5">
      <c r="A18" s="23" t="s">
        <v>43</v>
      </c>
      <c r="B18" s="29"/>
      <c r="C18" s="6">
        <v>7139767</v>
      </c>
      <c r="D18" s="6"/>
      <c r="E18" s="7">
        <v>43958750</v>
      </c>
      <c r="F18" s="8">
        <v>46870527</v>
      </c>
      <c r="G18" s="8"/>
      <c r="H18" s="8"/>
      <c r="I18" s="8">
        <v>28446</v>
      </c>
      <c r="J18" s="8">
        <v>28446</v>
      </c>
      <c r="K18" s="8">
        <v>281888</v>
      </c>
      <c r="L18" s="8">
        <v>1201120</v>
      </c>
      <c r="M18" s="8">
        <v>10214000</v>
      </c>
      <c r="N18" s="8">
        <v>11697008</v>
      </c>
      <c r="O18" s="8">
        <v>10201818</v>
      </c>
      <c r="P18" s="8">
        <v>-8988529</v>
      </c>
      <c r="Q18" s="8">
        <v>7660000</v>
      </c>
      <c r="R18" s="8">
        <v>8873289</v>
      </c>
      <c r="S18" s="8"/>
      <c r="T18" s="8"/>
      <c r="U18" s="8"/>
      <c r="V18" s="8"/>
      <c r="W18" s="8">
        <v>20598743</v>
      </c>
      <c r="X18" s="8">
        <v>35152893</v>
      </c>
      <c r="Y18" s="8">
        <v>-14554150</v>
      </c>
      <c r="Z18" s="2">
        <v>-41.4</v>
      </c>
      <c r="AA18" s="6">
        <v>46870527</v>
      </c>
    </row>
    <row r="19" spans="1:27" ht="13.5">
      <c r="A19" s="23" t="s">
        <v>44</v>
      </c>
      <c r="B19" s="29"/>
      <c r="C19" s="6">
        <v>-133959</v>
      </c>
      <c r="D19" s="6"/>
      <c r="E19" s="7">
        <v>571650</v>
      </c>
      <c r="F19" s="26">
        <v>199650</v>
      </c>
      <c r="G19" s="26"/>
      <c r="H19" s="26"/>
      <c r="I19" s="26">
        <v>2932</v>
      </c>
      <c r="J19" s="26">
        <v>2932</v>
      </c>
      <c r="K19" s="26">
        <v>3291</v>
      </c>
      <c r="L19" s="26">
        <v>3096</v>
      </c>
      <c r="M19" s="26">
        <v>2511</v>
      </c>
      <c r="N19" s="26">
        <v>8898</v>
      </c>
      <c r="O19" s="26">
        <v>7466</v>
      </c>
      <c r="P19" s="26">
        <v>3692</v>
      </c>
      <c r="Q19" s="26">
        <v>3050</v>
      </c>
      <c r="R19" s="26">
        <v>14208</v>
      </c>
      <c r="S19" s="26"/>
      <c r="T19" s="26"/>
      <c r="U19" s="26"/>
      <c r="V19" s="26"/>
      <c r="W19" s="26">
        <v>26038</v>
      </c>
      <c r="X19" s="26">
        <v>149736</v>
      </c>
      <c r="Y19" s="26">
        <v>-123698</v>
      </c>
      <c r="Z19" s="27">
        <v>-82.61</v>
      </c>
      <c r="AA19" s="28">
        <v>199650</v>
      </c>
    </row>
    <row r="20" spans="1:27" ht="13.5">
      <c r="A20" s="23" t="s">
        <v>45</v>
      </c>
      <c r="B20" s="29"/>
      <c r="C20" s="6"/>
      <c r="D20" s="6"/>
      <c r="E20" s="7">
        <v>-12</v>
      </c>
      <c r="F20" s="8">
        <v>-12</v>
      </c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>
        <v>-9</v>
      </c>
      <c r="Y20" s="8">
        <v>9</v>
      </c>
      <c r="Z20" s="2">
        <v>-100</v>
      </c>
      <c r="AA20" s="6">
        <v>-12</v>
      </c>
    </row>
    <row r="21" spans="1:27" ht="24.75" customHeight="1">
      <c r="A21" s="31" t="s">
        <v>46</v>
      </c>
      <c r="B21" s="32"/>
      <c r="C21" s="33">
        <f aca="true" t="shared" si="0" ref="C21:Y21">SUM(C5:C20)</f>
        <v>11600293</v>
      </c>
      <c r="D21" s="33">
        <f t="shared" si="0"/>
        <v>0</v>
      </c>
      <c r="E21" s="34">
        <f t="shared" si="0"/>
        <v>97236664</v>
      </c>
      <c r="F21" s="35">
        <f t="shared" si="0"/>
        <v>104426799</v>
      </c>
      <c r="G21" s="35">
        <f t="shared" si="0"/>
        <v>2149</v>
      </c>
      <c r="H21" s="35">
        <f t="shared" si="0"/>
        <v>76221</v>
      </c>
      <c r="I21" s="35">
        <f t="shared" si="0"/>
        <v>3979524</v>
      </c>
      <c r="J21" s="35">
        <f t="shared" si="0"/>
        <v>4057894</v>
      </c>
      <c r="K21" s="35">
        <f t="shared" si="0"/>
        <v>4346118</v>
      </c>
      <c r="L21" s="35">
        <f t="shared" si="0"/>
        <v>5376795</v>
      </c>
      <c r="M21" s="35">
        <f t="shared" si="0"/>
        <v>10546152</v>
      </c>
      <c r="N21" s="35">
        <f t="shared" si="0"/>
        <v>20269065</v>
      </c>
      <c r="O21" s="35">
        <f t="shared" si="0"/>
        <v>14421367</v>
      </c>
      <c r="P21" s="35">
        <f t="shared" si="0"/>
        <v>-8588025</v>
      </c>
      <c r="Q21" s="35">
        <f t="shared" si="0"/>
        <v>16407596</v>
      </c>
      <c r="R21" s="35">
        <f t="shared" si="0"/>
        <v>22240938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46567897</v>
      </c>
      <c r="X21" s="35">
        <f t="shared" si="0"/>
        <v>78320097</v>
      </c>
      <c r="Y21" s="35">
        <f t="shared" si="0"/>
        <v>-31752200</v>
      </c>
      <c r="Z21" s="36">
        <f>+IF(X21&lt;&gt;0,+(Y21/X21)*100,0)</f>
        <v>-40.541573895139585</v>
      </c>
      <c r="AA21" s="33">
        <f>SUM(AA5:AA20)</f>
        <v>104426799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3279579</v>
      </c>
      <c r="D24" s="6"/>
      <c r="E24" s="7">
        <v>51009927</v>
      </c>
      <c r="F24" s="8">
        <v>53718895</v>
      </c>
      <c r="G24" s="8">
        <v>3877</v>
      </c>
      <c r="H24" s="8">
        <v>2866893</v>
      </c>
      <c r="I24" s="8">
        <v>3669123</v>
      </c>
      <c r="J24" s="8">
        <v>6539893</v>
      </c>
      <c r="K24" s="8">
        <v>3678964</v>
      </c>
      <c r="L24" s="8">
        <v>3676216</v>
      </c>
      <c r="M24" s="8">
        <v>6013776</v>
      </c>
      <c r="N24" s="8">
        <v>13368956</v>
      </c>
      <c r="O24" s="8">
        <v>3494472</v>
      </c>
      <c r="P24" s="8">
        <v>3741244</v>
      </c>
      <c r="Q24" s="8">
        <v>3624285</v>
      </c>
      <c r="R24" s="8">
        <v>10860001</v>
      </c>
      <c r="S24" s="8"/>
      <c r="T24" s="8"/>
      <c r="U24" s="8"/>
      <c r="V24" s="8"/>
      <c r="W24" s="8">
        <v>30768850</v>
      </c>
      <c r="X24" s="8">
        <v>40289167</v>
      </c>
      <c r="Y24" s="8">
        <v>-9520317</v>
      </c>
      <c r="Z24" s="2">
        <v>-23.63</v>
      </c>
      <c r="AA24" s="6">
        <v>53718895</v>
      </c>
    </row>
    <row r="25" spans="1:27" ht="13.5">
      <c r="A25" s="25" t="s">
        <v>49</v>
      </c>
      <c r="B25" s="24"/>
      <c r="C25" s="6"/>
      <c r="D25" s="6"/>
      <c r="E25" s="7">
        <v>3796012</v>
      </c>
      <c r="F25" s="8">
        <v>3886012</v>
      </c>
      <c r="G25" s="8"/>
      <c r="H25" s="8"/>
      <c r="I25" s="8">
        <v>344634</v>
      </c>
      <c r="J25" s="8">
        <v>344634</v>
      </c>
      <c r="K25" s="8">
        <v>328775</v>
      </c>
      <c r="L25" s="8">
        <v>344687</v>
      </c>
      <c r="M25" s="8">
        <v>329503</v>
      </c>
      <c r="N25" s="8">
        <v>1002965</v>
      </c>
      <c r="O25" s="8">
        <v>330814</v>
      </c>
      <c r="P25" s="8">
        <v>331957</v>
      </c>
      <c r="Q25" s="8">
        <v>349991</v>
      </c>
      <c r="R25" s="8">
        <v>1012762</v>
      </c>
      <c r="S25" s="8"/>
      <c r="T25" s="8"/>
      <c r="U25" s="8"/>
      <c r="V25" s="8"/>
      <c r="W25" s="8">
        <v>2360361</v>
      </c>
      <c r="X25" s="8">
        <v>2914507</v>
      </c>
      <c r="Y25" s="8">
        <v>-554146</v>
      </c>
      <c r="Z25" s="2">
        <v>-19.01</v>
      </c>
      <c r="AA25" s="6">
        <v>3886012</v>
      </c>
    </row>
    <row r="26" spans="1:27" ht="13.5">
      <c r="A26" s="25" t="s">
        <v>50</v>
      </c>
      <c r="B26" s="24"/>
      <c r="C26" s="6"/>
      <c r="D26" s="6"/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2"/>
      <c r="AA26" s="6"/>
    </row>
    <row r="27" spans="1:27" ht="13.5">
      <c r="A27" s="25" t="s">
        <v>51</v>
      </c>
      <c r="B27" s="24"/>
      <c r="C27" s="6"/>
      <c r="D27" s="6"/>
      <c r="E27" s="7">
        <v>282655</v>
      </c>
      <c r="F27" s="8">
        <v>782655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586995</v>
      </c>
      <c r="Y27" s="8">
        <v>-586995</v>
      </c>
      <c r="Z27" s="2">
        <v>-100</v>
      </c>
      <c r="AA27" s="6">
        <v>782655</v>
      </c>
    </row>
    <row r="28" spans="1:27" ht="13.5">
      <c r="A28" s="25" t="s">
        <v>52</v>
      </c>
      <c r="B28" s="24"/>
      <c r="C28" s="6"/>
      <c r="D28" s="6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2"/>
      <c r="AA28" s="6"/>
    </row>
    <row r="29" spans="1:27" ht="13.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3.5">
      <c r="A30" s="25" t="s">
        <v>54</v>
      </c>
      <c r="B30" s="24"/>
      <c r="C30" s="6">
        <v>1695017</v>
      </c>
      <c r="D30" s="6"/>
      <c r="E30" s="7">
        <v>8572782</v>
      </c>
      <c r="F30" s="8">
        <v>8473609</v>
      </c>
      <c r="G30" s="8">
        <v>365187</v>
      </c>
      <c r="H30" s="8">
        <v>322077</v>
      </c>
      <c r="I30" s="8">
        <v>332680</v>
      </c>
      <c r="J30" s="8">
        <v>1019944</v>
      </c>
      <c r="K30" s="8">
        <v>524807</v>
      </c>
      <c r="L30" s="8">
        <v>466494</v>
      </c>
      <c r="M30" s="8">
        <v>322303</v>
      </c>
      <c r="N30" s="8">
        <v>1313604</v>
      </c>
      <c r="O30" s="8">
        <v>379810</v>
      </c>
      <c r="P30" s="8">
        <v>537420</v>
      </c>
      <c r="Q30" s="8">
        <v>540121</v>
      </c>
      <c r="R30" s="8">
        <v>1457351</v>
      </c>
      <c r="S30" s="8"/>
      <c r="T30" s="8"/>
      <c r="U30" s="8"/>
      <c r="V30" s="8"/>
      <c r="W30" s="8">
        <v>3790899</v>
      </c>
      <c r="X30" s="8">
        <v>6355192</v>
      </c>
      <c r="Y30" s="8">
        <v>-2564293</v>
      </c>
      <c r="Z30" s="2">
        <v>-40.35</v>
      </c>
      <c r="AA30" s="6">
        <v>8473609</v>
      </c>
    </row>
    <row r="31" spans="1:27" ht="13.5">
      <c r="A31" s="25" t="s">
        <v>55</v>
      </c>
      <c r="B31" s="24"/>
      <c r="C31" s="6">
        <v>8444065</v>
      </c>
      <c r="D31" s="6"/>
      <c r="E31" s="7">
        <v>6969252</v>
      </c>
      <c r="F31" s="8">
        <v>9279880</v>
      </c>
      <c r="G31" s="8">
        <v>78263</v>
      </c>
      <c r="H31" s="8">
        <v>67813</v>
      </c>
      <c r="I31" s="8">
        <v>695122</v>
      </c>
      <c r="J31" s="8">
        <v>841198</v>
      </c>
      <c r="K31" s="8">
        <v>429707</v>
      </c>
      <c r="L31" s="8">
        <v>430254</v>
      </c>
      <c r="M31" s="8">
        <v>273704</v>
      </c>
      <c r="N31" s="8">
        <v>1133665</v>
      </c>
      <c r="O31" s="8">
        <v>-251690</v>
      </c>
      <c r="P31" s="8">
        <v>300496</v>
      </c>
      <c r="Q31" s="8">
        <v>712680</v>
      </c>
      <c r="R31" s="8">
        <v>761486</v>
      </c>
      <c r="S31" s="8"/>
      <c r="T31" s="8"/>
      <c r="U31" s="8"/>
      <c r="V31" s="8"/>
      <c r="W31" s="8">
        <v>2736349</v>
      </c>
      <c r="X31" s="8">
        <v>6959896</v>
      </c>
      <c r="Y31" s="8">
        <v>-4223547</v>
      </c>
      <c r="Z31" s="2">
        <v>-60.68</v>
      </c>
      <c r="AA31" s="6">
        <v>9279880</v>
      </c>
    </row>
    <row r="32" spans="1:27" ht="13.5">
      <c r="A32" s="25" t="s">
        <v>43</v>
      </c>
      <c r="B32" s="24"/>
      <c r="C32" s="6">
        <v>93401</v>
      </c>
      <c r="D32" s="6"/>
      <c r="E32" s="7">
        <v>659000</v>
      </c>
      <c r="F32" s="8">
        <v>825766</v>
      </c>
      <c r="G32" s="8">
        <v>9319</v>
      </c>
      <c r="H32" s="8"/>
      <c r="I32" s="8"/>
      <c r="J32" s="8">
        <v>9319</v>
      </c>
      <c r="K32" s="8">
        <v>24012</v>
      </c>
      <c r="L32" s="8">
        <v>3876</v>
      </c>
      <c r="M32" s="8"/>
      <c r="N32" s="8">
        <v>27888</v>
      </c>
      <c r="O32" s="8">
        <v>75500</v>
      </c>
      <c r="P32" s="8">
        <v>108353</v>
      </c>
      <c r="Q32" s="8">
        <v>89465</v>
      </c>
      <c r="R32" s="8">
        <v>273318</v>
      </c>
      <c r="S32" s="8"/>
      <c r="T32" s="8"/>
      <c r="U32" s="8"/>
      <c r="V32" s="8"/>
      <c r="W32" s="8">
        <v>310525</v>
      </c>
      <c r="X32" s="8">
        <v>619324</v>
      </c>
      <c r="Y32" s="8">
        <v>-308799</v>
      </c>
      <c r="Z32" s="2">
        <v>-49.86</v>
      </c>
      <c r="AA32" s="6">
        <v>825766</v>
      </c>
    </row>
    <row r="33" spans="1:27" ht="13.5">
      <c r="A33" s="25" t="s">
        <v>56</v>
      </c>
      <c r="B33" s="24"/>
      <c r="C33" s="6">
        <v>1961377</v>
      </c>
      <c r="D33" s="6"/>
      <c r="E33" s="7">
        <v>24965157</v>
      </c>
      <c r="F33" s="8">
        <v>25998199</v>
      </c>
      <c r="G33" s="8">
        <v>201946</v>
      </c>
      <c r="H33" s="8">
        <v>158212</v>
      </c>
      <c r="I33" s="8">
        <v>2171523</v>
      </c>
      <c r="J33" s="8">
        <v>2531681</v>
      </c>
      <c r="K33" s="8">
        <v>1719174</v>
      </c>
      <c r="L33" s="8">
        <v>1954212</v>
      </c>
      <c r="M33" s="8">
        <v>1561211</v>
      </c>
      <c r="N33" s="8">
        <v>5234597</v>
      </c>
      <c r="O33" s="8">
        <v>1531010</v>
      </c>
      <c r="P33" s="8">
        <v>2066073</v>
      </c>
      <c r="Q33" s="8">
        <v>1798038</v>
      </c>
      <c r="R33" s="8">
        <v>5395121</v>
      </c>
      <c r="S33" s="8"/>
      <c r="T33" s="8"/>
      <c r="U33" s="8"/>
      <c r="V33" s="8"/>
      <c r="W33" s="8">
        <v>13161399</v>
      </c>
      <c r="X33" s="8">
        <v>19498246</v>
      </c>
      <c r="Y33" s="8">
        <v>-6336847</v>
      </c>
      <c r="Z33" s="2">
        <v>-32.5</v>
      </c>
      <c r="AA33" s="6">
        <v>25998199</v>
      </c>
    </row>
    <row r="34" spans="1:27" ht="13.5">
      <c r="A34" s="23" t="s">
        <v>57</v>
      </c>
      <c r="B34" s="29"/>
      <c r="C34" s="6"/>
      <c r="D34" s="6"/>
      <c r="E34" s="7">
        <v>12</v>
      </c>
      <c r="F34" s="8">
        <v>12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>
        <v>9</v>
      </c>
      <c r="Y34" s="8">
        <v>-9</v>
      </c>
      <c r="Z34" s="2">
        <v>-100</v>
      </c>
      <c r="AA34" s="6">
        <v>12</v>
      </c>
    </row>
    <row r="35" spans="1:27" ht="12.75">
      <c r="A35" s="40" t="s">
        <v>58</v>
      </c>
      <c r="B35" s="32"/>
      <c r="C35" s="33">
        <f aca="true" t="shared" si="1" ref="C35:Y35">SUM(C24:C34)</f>
        <v>15473439</v>
      </c>
      <c r="D35" s="33">
        <f>SUM(D24:D34)</f>
        <v>0</v>
      </c>
      <c r="E35" s="34">
        <f t="shared" si="1"/>
        <v>96254797</v>
      </c>
      <c r="F35" s="35">
        <f t="shared" si="1"/>
        <v>102965028</v>
      </c>
      <c r="G35" s="35">
        <f t="shared" si="1"/>
        <v>658592</v>
      </c>
      <c r="H35" s="35">
        <f t="shared" si="1"/>
        <v>3414995</v>
      </c>
      <c r="I35" s="35">
        <f t="shared" si="1"/>
        <v>7213082</v>
      </c>
      <c r="J35" s="35">
        <f t="shared" si="1"/>
        <v>11286669</v>
      </c>
      <c r="K35" s="35">
        <f t="shared" si="1"/>
        <v>6705439</v>
      </c>
      <c r="L35" s="35">
        <f t="shared" si="1"/>
        <v>6875739</v>
      </c>
      <c r="M35" s="35">
        <f t="shared" si="1"/>
        <v>8500497</v>
      </c>
      <c r="N35" s="35">
        <f t="shared" si="1"/>
        <v>22081675</v>
      </c>
      <c r="O35" s="35">
        <f t="shared" si="1"/>
        <v>5559916</v>
      </c>
      <c r="P35" s="35">
        <f t="shared" si="1"/>
        <v>7085543</v>
      </c>
      <c r="Q35" s="35">
        <f t="shared" si="1"/>
        <v>7114580</v>
      </c>
      <c r="R35" s="35">
        <f t="shared" si="1"/>
        <v>19760039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53128383</v>
      </c>
      <c r="X35" s="35">
        <f t="shared" si="1"/>
        <v>77223336</v>
      </c>
      <c r="Y35" s="35">
        <f t="shared" si="1"/>
        <v>-24094953</v>
      </c>
      <c r="Z35" s="36">
        <f>+IF(X35&lt;&gt;0,+(Y35/X35)*100,0)</f>
        <v>-31.20164738803825</v>
      </c>
      <c r="AA35" s="33">
        <f>SUM(AA24:AA34)</f>
        <v>102965028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-3873146</v>
      </c>
      <c r="D37" s="46">
        <f>+D21-D35</f>
        <v>0</v>
      </c>
      <c r="E37" s="47">
        <f t="shared" si="2"/>
        <v>981867</v>
      </c>
      <c r="F37" s="48">
        <f t="shared" si="2"/>
        <v>1461771</v>
      </c>
      <c r="G37" s="48">
        <f t="shared" si="2"/>
        <v>-656443</v>
      </c>
      <c r="H37" s="48">
        <f t="shared" si="2"/>
        <v>-3338774</v>
      </c>
      <c r="I37" s="48">
        <f t="shared" si="2"/>
        <v>-3233558</v>
      </c>
      <c r="J37" s="48">
        <f t="shared" si="2"/>
        <v>-7228775</v>
      </c>
      <c r="K37" s="48">
        <f t="shared" si="2"/>
        <v>-2359321</v>
      </c>
      <c r="L37" s="48">
        <f t="shared" si="2"/>
        <v>-1498944</v>
      </c>
      <c r="M37" s="48">
        <f t="shared" si="2"/>
        <v>2045655</v>
      </c>
      <c r="N37" s="48">
        <f t="shared" si="2"/>
        <v>-1812610</v>
      </c>
      <c r="O37" s="48">
        <f t="shared" si="2"/>
        <v>8861451</v>
      </c>
      <c r="P37" s="48">
        <f t="shared" si="2"/>
        <v>-15673568</v>
      </c>
      <c r="Q37" s="48">
        <f t="shared" si="2"/>
        <v>9293016</v>
      </c>
      <c r="R37" s="48">
        <f t="shared" si="2"/>
        <v>2480899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-6560486</v>
      </c>
      <c r="X37" s="48">
        <f>IF(F21=F35,0,X21-X35)</f>
        <v>1096761</v>
      </c>
      <c r="Y37" s="48">
        <f t="shared" si="2"/>
        <v>-7657247</v>
      </c>
      <c r="Z37" s="49">
        <f>+IF(X37&lt;&gt;0,+(Y37/X37)*100,0)</f>
        <v>-698.1691544465932</v>
      </c>
      <c r="AA37" s="46">
        <f>+AA21-AA35</f>
        <v>1461771</v>
      </c>
    </row>
    <row r="38" spans="1:27" ht="22.5" customHeight="1">
      <c r="A38" s="50" t="s">
        <v>60</v>
      </c>
      <c r="B38" s="29"/>
      <c r="C38" s="6"/>
      <c r="D38" s="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2"/>
      <c r="AA38" s="6"/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-3873146</v>
      </c>
      <c r="D41" s="56">
        <f>SUM(D37:D40)</f>
        <v>0</v>
      </c>
      <c r="E41" s="57">
        <f t="shared" si="3"/>
        <v>981867</v>
      </c>
      <c r="F41" s="58">
        <f t="shared" si="3"/>
        <v>1461771</v>
      </c>
      <c r="G41" s="58">
        <f t="shared" si="3"/>
        <v>-656443</v>
      </c>
      <c r="H41" s="58">
        <f t="shared" si="3"/>
        <v>-3338774</v>
      </c>
      <c r="I41" s="58">
        <f t="shared" si="3"/>
        <v>-3233558</v>
      </c>
      <c r="J41" s="58">
        <f t="shared" si="3"/>
        <v>-7228775</v>
      </c>
      <c r="K41" s="58">
        <f t="shared" si="3"/>
        <v>-2359321</v>
      </c>
      <c r="L41" s="58">
        <f t="shared" si="3"/>
        <v>-1498944</v>
      </c>
      <c r="M41" s="58">
        <f t="shared" si="3"/>
        <v>2045655</v>
      </c>
      <c r="N41" s="58">
        <f t="shared" si="3"/>
        <v>-1812610</v>
      </c>
      <c r="O41" s="58">
        <f t="shared" si="3"/>
        <v>8861451</v>
      </c>
      <c r="P41" s="58">
        <f t="shared" si="3"/>
        <v>-15673568</v>
      </c>
      <c r="Q41" s="58">
        <f t="shared" si="3"/>
        <v>9293016</v>
      </c>
      <c r="R41" s="58">
        <f t="shared" si="3"/>
        <v>2480899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-6560486</v>
      </c>
      <c r="X41" s="58">
        <f t="shared" si="3"/>
        <v>1096761</v>
      </c>
      <c r="Y41" s="58">
        <f t="shared" si="3"/>
        <v>-7657247</v>
      </c>
      <c r="Z41" s="59">
        <f>+IF(X41&lt;&gt;0,+(Y41/X41)*100,0)</f>
        <v>-698.1691544465932</v>
      </c>
      <c r="AA41" s="56">
        <f>SUM(AA37:AA40)</f>
        <v>1461771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-3873146</v>
      </c>
      <c r="D43" s="64">
        <f>+D41-D42</f>
        <v>0</v>
      </c>
      <c r="E43" s="65">
        <f t="shared" si="4"/>
        <v>981867</v>
      </c>
      <c r="F43" s="66">
        <f t="shared" si="4"/>
        <v>1461771</v>
      </c>
      <c r="G43" s="66">
        <f t="shared" si="4"/>
        <v>-656443</v>
      </c>
      <c r="H43" s="66">
        <f t="shared" si="4"/>
        <v>-3338774</v>
      </c>
      <c r="I43" s="66">
        <f t="shared" si="4"/>
        <v>-3233558</v>
      </c>
      <c r="J43" s="66">
        <f t="shared" si="4"/>
        <v>-7228775</v>
      </c>
      <c r="K43" s="66">
        <f t="shared" si="4"/>
        <v>-2359321</v>
      </c>
      <c r="L43" s="66">
        <f t="shared" si="4"/>
        <v>-1498944</v>
      </c>
      <c r="M43" s="66">
        <f t="shared" si="4"/>
        <v>2045655</v>
      </c>
      <c r="N43" s="66">
        <f t="shared" si="4"/>
        <v>-1812610</v>
      </c>
      <c r="O43" s="66">
        <f t="shared" si="4"/>
        <v>8861451</v>
      </c>
      <c r="P43" s="66">
        <f t="shared" si="4"/>
        <v>-15673568</v>
      </c>
      <c r="Q43" s="66">
        <f t="shared" si="4"/>
        <v>9293016</v>
      </c>
      <c r="R43" s="66">
        <f t="shared" si="4"/>
        <v>2480899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-6560486</v>
      </c>
      <c r="X43" s="66">
        <f t="shared" si="4"/>
        <v>1096761</v>
      </c>
      <c r="Y43" s="66">
        <f t="shared" si="4"/>
        <v>-7657247</v>
      </c>
      <c r="Z43" s="67">
        <f>+IF(X43&lt;&gt;0,+(Y43/X43)*100,0)</f>
        <v>-698.1691544465932</v>
      </c>
      <c r="AA43" s="64">
        <f>+AA41-AA42</f>
        <v>1461771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-3873146</v>
      </c>
      <c r="D45" s="56">
        <f>SUM(D43:D44)</f>
        <v>0</v>
      </c>
      <c r="E45" s="57">
        <f t="shared" si="5"/>
        <v>981867</v>
      </c>
      <c r="F45" s="58">
        <f t="shared" si="5"/>
        <v>1461771</v>
      </c>
      <c r="G45" s="58">
        <f t="shared" si="5"/>
        <v>-656443</v>
      </c>
      <c r="H45" s="58">
        <f t="shared" si="5"/>
        <v>-3338774</v>
      </c>
      <c r="I45" s="58">
        <f t="shared" si="5"/>
        <v>-3233558</v>
      </c>
      <c r="J45" s="58">
        <f t="shared" si="5"/>
        <v>-7228775</v>
      </c>
      <c r="K45" s="58">
        <f t="shared" si="5"/>
        <v>-2359321</v>
      </c>
      <c r="L45" s="58">
        <f t="shared" si="5"/>
        <v>-1498944</v>
      </c>
      <c r="M45" s="58">
        <f t="shared" si="5"/>
        <v>2045655</v>
      </c>
      <c r="N45" s="58">
        <f t="shared" si="5"/>
        <v>-1812610</v>
      </c>
      <c r="O45" s="58">
        <f t="shared" si="5"/>
        <v>8861451</v>
      </c>
      <c r="P45" s="58">
        <f t="shared" si="5"/>
        <v>-15673568</v>
      </c>
      <c r="Q45" s="58">
        <f t="shared" si="5"/>
        <v>9293016</v>
      </c>
      <c r="R45" s="58">
        <f t="shared" si="5"/>
        <v>2480899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-6560486</v>
      </c>
      <c r="X45" s="58">
        <f t="shared" si="5"/>
        <v>1096761</v>
      </c>
      <c r="Y45" s="58">
        <f t="shared" si="5"/>
        <v>-7657247</v>
      </c>
      <c r="Z45" s="59">
        <f>+IF(X45&lt;&gt;0,+(Y45/X45)*100,0)</f>
        <v>-698.1691544465932</v>
      </c>
      <c r="AA45" s="56">
        <f>SUM(AA43:AA44)</f>
        <v>1461771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-3873146</v>
      </c>
      <c r="D47" s="71">
        <f>SUM(D45:D46)</f>
        <v>0</v>
      </c>
      <c r="E47" s="72">
        <f t="shared" si="6"/>
        <v>981867</v>
      </c>
      <c r="F47" s="73">
        <f t="shared" si="6"/>
        <v>1461771</v>
      </c>
      <c r="G47" s="73">
        <f t="shared" si="6"/>
        <v>-656443</v>
      </c>
      <c r="H47" s="74">
        <f t="shared" si="6"/>
        <v>-3338774</v>
      </c>
      <c r="I47" s="74">
        <f t="shared" si="6"/>
        <v>-3233558</v>
      </c>
      <c r="J47" s="74">
        <f t="shared" si="6"/>
        <v>-7228775</v>
      </c>
      <c r="K47" s="74">
        <f t="shared" si="6"/>
        <v>-2359321</v>
      </c>
      <c r="L47" s="74">
        <f t="shared" si="6"/>
        <v>-1498944</v>
      </c>
      <c r="M47" s="73">
        <f t="shared" si="6"/>
        <v>2045655</v>
      </c>
      <c r="N47" s="73">
        <f t="shared" si="6"/>
        <v>-1812610</v>
      </c>
      <c r="O47" s="74">
        <f t="shared" si="6"/>
        <v>8861451</v>
      </c>
      <c r="P47" s="74">
        <f t="shared" si="6"/>
        <v>-15673568</v>
      </c>
      <c r="Q47" s="74">
        <f t="shared" si="6"/>
        <v>9293016</v>
      </c>
      <c r="R47" s="74">
        <f t="shared" si="6"/>
        <v>2480899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-6560486</v>
      </c>
      <c r="X47" s="74">
        <f t="shared" si="6"/>
        <v>1096761</v>
      </c>
      <c r="Y47" s="74">
        <f t="shared" si="6"/>
        <v>-7657247</v>
      </c>
      <c r="Z47" s="75">
        <f>+IF(X47&lt;&gt;0,+(Y47/X47)*100,0)</f>
        <v>-698.1691544465932</v>
      </c>
      <c r="AA47" s="76">
        <f>SUM(AA45:AA46)</f>
        <v>1461771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71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100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42146144</v>
      </c>
      <c r="D5" s="6"/>
      <c r="E5" s="7">
        <v>46908626</v>
      </c>
      <c r="F5" s="8">
        <v>46908626</v>
      </c>
      <c r="G5" s="8">
        <v>8861381</v>
      </c>
      <c r="H5" s="8">
        <v>3407131</v>
      </c>
      <c r="I5" s="8">
        <v>3409965</v>
      </c>
      <c r="J5" s="8">
        <v>15678477</v>
      </c>
      <c r="K5" s="8">
        <v>3338410</v>
      </c>
      <c r="L5" s="8">
        <v>3391400</v>
      </c>
      <c r="M5" s="8">
        <v>3393858</v>
      </c>
      <c r="N5" s="8">
        <v>10123668</v>
      </c>
      <c r="O5" s="8">
        <v>2929235</v>
      </c>
      <c r="P5" s="8">
        <v>3322310</v>
      </c>
      <c r="Q5" s="8">
        <v>3369110</v>
      </c>
      <c r="R5" s="8">
        <v>9620655</v>
      </c>
      <c r="S5" s="8"/>
      <c r="T5" s="8"/>
      <c r="U5" s="8"/>
      <c r="V5" s="8"/>
      <c r="W5" s="8">
        <v>35422800</v>
      </c>
      <c r="X5" s="8">
        <v>36280249</v>
      </c>
      <c r="Y5" s="8">
        <v>-857449</v>
      </c>
      <c r="Z5" s="2">
        <v>-2.36</v>
      </c>
      <c r="AA5" s="6">
        <v>46908626</v>
      </c>
    </row>
    <row r="6" spans="1:27" ht="13.5">
      <c r="A6" s="23" t="s">
        <v>32</v>
      </c>
      <c r="B6" s="24"/>
      <c r="C6" s="6">
        <v>84699555</v>
      </c>
      <c r="D6" s="6"/>
      <c r="E6" s="7">
        <v>101751235</v>
      </c>
      <c r="F6" s="8">
        <v>97191857</v>
      </c>
      <c r="G6" s="8">
        <v>10511632</v>
      </c>
      <c r="H6" s="8">
        <v>9830444</v>
      </c>
      <c r="I6" s="8">
        <v>9149002</v>
      </c>
      <c r="J6" s="8">
        <v>29491078</v>
      </c>
      <c r="K6" s="8">
        <v>8268401</v>
      </c>
      <c r="L6" s="8">
        <v>8186537</v>
      </c>
      <c r="M6" s="8">
        <v>8835116</v>
      </c>
      <c r="N6" s="8">
        <v>25290054</v>
      </c>
      <c r="O6" s="8">
        <v>8685721</v>
      </c>
      <c r="P6" s="8">
        <v>1849067</v>
      </c>
      <c r="Q6" s="8">
        <v>10423855</v>
      </c>
      <c r="R6" s="8">
        <v>20958643</v>
      </c>
      <c r="S6" s="8"/>
      <c r="T6" s="8"/>
      <c r="U6" s="8"/>
      <c r="V6" s="8"/>
      <c r="W6" s="8">
        <v>75739775</v>
      </c>
      <c r="X6" s="8">
        <v>74638779</v>
      </c>
      <c r="Y6" s="8">
        <v>1100996</v>
      </c>
      <c r="Z6" s="2">
        <v>1.48</v>
      </c>
      <c r="AA6" s="6">
        <v>97191857</v>
      </c>
    </row>
    <row r="7" spans="1:27" ht="13.5">
      <c r="A7" s="25" t="s">
        <v>33</v>
      </c>
      <c r="B7" s="24"/>
      <c r="C7" s="6">
        <v>25746763</v>
      </c>
      <c r="D7" s="6"/>
      <c r="E7" s="7">
        <v>31523071</v>
      </c>
      <c r="F7" s="8">
        <v>32403785</v>
      </c>
      <c r="G7" s="8">
        <v>2762840</v>
      </c>
      <c r="H7" s="8">
        <v>2899148</v>
      </c>
      <c r="I7" s="8">
        <v>3062135</v>
      </c>
      <c r="J7" s="8">
        <v>8724123</v>
      </c>
      <c r="K7" s="8">
        <v>2185856</v>
      </c>
      <c r="L7" s="8">
        <v>2442382</v>
      </c>
      <c r="M7" s="8">
        <v>2598726</v>
      </c>
      <c r="N7" s="8">
        <v>7226964</v>
      </c>
      <c r="O7" s="8">
        <v>2558009</v>
      </c>
      <c r="P7" s="8">
        <v>2477698</v>
      </c>
      <c r="Q7" s="8">
        <v>2511944</v>
      </c>
      <c r="R7" s="8">
        <v>7547651</v>
      </c>
      <c r="S7" s="8"/>
      <c r="T7" s="8"/>
      <c r="U7" s="8"/>
      <c r="V7" s="8"/>
      <c r="W7" s="8">
        <v>23498738</v>
      </c>
      <c r="X7" s="8">
        <v>22669102</v>
      </c>
      <c r="Y7" s="8">
        <v>829636</v>
      </c>
      <c r="Z7" s="2">
        <v>3.66</v>
      </c>
      <c r="AA7" s="6">
        <v>32403785</v>
      </c>
    </row>
    <row r="8" spans="1:27" ht="13.5">
      <c r="A8" s="25" t="s">
        <v>34</v>
      </c>
      <c r="B8" s="24"/>
      <c r="C8" s="6">
        <v>9648703</v>
      </c>
      <c r="D8" s="6"/>
      <c r="E8" s="7">
        <v>11110225</v>
      </c>
      <c r="F8" s="8">
        <v>10127437</v>
      </c>
      <c r="G8" s="8">
        <v>1006399</v>
      </c>
      <c r="H8" s="8">
        <v>1060143</v>
      </c>
      <c r="I8" s="8">
        <v>1066611</v>
      </c>
      <c r="J8" s="8">
        <v>3133153</v>
      </c>
      <c r="K8" s="8">
        <v>866139</v>
      </c>
      <c r="L8" s="8">
        <v>1092165</v>
      </c>
      <c r="M8" s="8">
        <v>1076672</v>
      </c>
      <c r="N8" s="8">
        <v>3034976</v>
      </c>
      <c r="O8" s="8">
        <v>-741627</v>
      </c>
      <c r="P8" s="8">
        <v>723978</v>
      </c>
      <c r="Q8" s="8">
        <v>741803</v>
      </c>
      <c r="R8" s="8">
        <v>724154</v>
      </c>
      <c r="S8" s="8"/>
      <c r="T8" s="8"/>
      <c r="U8" s="8"/>
      <c r="V8" s="8"/>
      <c r="W8" s="8">
        <v>6892283</v>
      </c>
      <c r="X8" s="8">
        <v>8158684</v>
      </c>
      <c r="Y8" s="8">
        <v>-1266401</v>
      </c>
      <c r="Z8" s="2">
        <v>-15.52</v>
      </c>
      <c r="AA8" s="6">
        <v>10127437</v>
      </c>
    </row>
    <row r="9" spans="1:27" ht="13.5">
      <c r="A9" s="25" t="s">
        <v>35</v>
      </c>
      <c r="B9" s="24"/>
      <c r="C9" s="6">
        <v>8792479</v>
      </c>
      <c r="D9" s="6"/>
      <c r="E9" s="7">
        <v>10092309</v>
      </c>
      <c r="F9" s="8">
        <v>9592309</v>
      </c>
      <c r="G9" s="8">
        <v>778219</v>
      </c>
      <c r="H9" s="8">
        <v>409679</v>
      </c>
      <c r="I9" s="8">
        <v>388996</v>
      </c>
      <c r="J9" s="8">
        <v>1576894</v>
      </c>
      <c r="K9" s="8">
        <v>374668</v>
      </c>
      <c r="L9" s="8">
        <v>383874</v>
      </c>
      <c r="M9" s="8">
        <v>391783</v>
      </c>
      <c r="N9" s="8">
        <v>1150325</v>
      </c>
      <c r="O9" s="8">
        <v>3142455</v>
      </c>
      <c r="P9" s="8">
        <v>577431</v>
      </c>
      <c r="Q9" s="8">
        <v>846048</v>
      </c>
      <c r="R9" s="8">
        <v>4565934</v>
      </c>
      <c r="S9" s="8"/>
      <c r="T9" s="8"/>
      <c r="U9" s="8"/>
      <c r="V9" s="8"/>
      <c r="W9" s="8">
        <v>7293153</v>
      </c>
      <c r="X9" s="8">
        <v>7338886</v>
      </c>
      <c r="Y9" s="8">
        <v>-45733</v>
      </c>
      <c r="Z9" s="2">
        <v>-0.62</v>
      </c>
      <c r="AA9" s="6">
        <v>9592309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280061</v>
      </c>
      <c r="D11" s="6"/>
      <c r="E11" s="7">
        <v>529046</v>
      </c>
      <c r="F11" s="8">
        <v>570417</v>
      </c>
      <c r="G11" s="8">
        <v>22463</v>
      </c>
      <c r="H11" s="8">
        <v>141955</v>
      </c>
      <c r="I11" s="8">
        <v>-128353</v>
      </c>
      <c r="J11" s="8">
        <v>36065</v>
      </c>
      <c r="K11" s="8">
        <v>-1259</v>
      </c>
      <c r="L11" s="8">
        <v>28845</v>
      </c>
      <c r="M11" s="8">
        <v>37591</v>
      </c>
      <c r="N11" s="8">
        <v>65177</v>
      </c>
      <c r="O11" s="8">
        <v>-29771</v>
      </c>
      <c r="P11" s="8">
        <v>275180</v>
      </c>
      <c r="Q11" s="8">
        <v>23547</v>
      </c>
      <c r="R11" s="8">
        <v>268956</v>
      </c>
      <c r="S11" s="8"/>
      <c r="T11" s="8"/>
      <c r="U11" s="8"/>
      <c r="V11" s="8"/>
      <c r="W11" s="8">
        <v>370198</v>
      </c>
      <c r="X11" s="8">
        <v>490138</v>
      </c>
      <c r="Y11" s="8">
        <v>-119940</v>
      </c>
      <c r="Z11" s="2">
        <v>-24.47</v>
      </c>
      <c r="AA11" s="6">
        <v>570417</v>
      </c>
    </row>
    <row r="12" spans="1:27" ht="13.5">
      <c r="A12" s="25" t="s">
        <v>37</v>
      </c>
      <c r="B12" s="29"/>
      <c r="C12" s="6">
        <v>892942</v>
      </c>
      <c r="D12" s="6"/>
      <c r="E12" s="7">
        <v>2012516</v>
      </c>
      <c r="F12" s="8">
        <v>487907</v>
      </c>
      <c r="G12" s="8">
        <v>34616</v>
      </c>
      <c r="H12" s="8">
        <v>84053</v>
      </c>
      <c r="I12" s="8">
        <v>39597</v>
      </c>
      <c r="J12" s="8">
        <v>158266</v>
      </c>
      <c r="K12" s="8">
        <v>23331</v>
      </c>
      <c r="L12" s="8">
        <v>33070</v>
      </c>
      <c r="M12" s="8">
        <v>18446</v>
      </c>
      <c r="N12" s="8">
        <v>74847</v>
      </c>
      <c r="O12" s="8">
        <v>10841</v>
      </c>
      <c r="P12" s="8">
        <v>-2</v>
      </c>
      <c r="Q12" s="8"/>
      <c r="R12" s="8">
        <v>10839</v>
      </c>
      <c r="S12" s="8"/>
      <c r="T12" s="8"/>
      <c r="U12" s="8"/>
      <c r="V12" s="8"/>
      <c r="W12" s="8">
        <v>243952</v>
      </c>
      <c r="X12" s="8">
        <v>749904</v>
      </c>
      <c r="Y12" s="8">
        <v>-505952</v>
      </c>
      <c r="Z12" s="2">
        <v>-67.47</v>
      </c>
      <c r="AA12" s="6">
        <v>487907</v>
      </c>
    </row>
    <row r="13" spans="1:27" ht="13.5">
      <c r="A13" s="23" t="s">
        <v>38</v>
      </c>
      <c r="B13" s="29"/>
      <c r="C13" s="6">
        <v>3996023</v>
      </c>
      <c r="D13" s="6"/>
      <c r="E13" s="7">
        <v>3745255</v>
      </c>
      <c r="F13" s="8">
        <v>3996023</v>
      </c>
      <c r="G13" s="8">
        <v>371594</v>
      </c>
      <c r="H13" s="8">
        <v>373372</v>
      </c>
      <c r="I13" s="8">
        <v>384648</v>
      </c>
      <c r="J13" s="8">
        <v>1129614</v>
      </c>
      <c r="K13" s="8">
        <v>400551</v>
      </c>
      <c r="L13" s="8">
        <v>330396</v>
      </c>
      <c r="M13" s="8">
        <v>426426</v>
      </c>
      <c r="N13" s="8">
        <v>1157373</v>
      </c>
      <c r="O13" s="8">
        <v>401645</v>
      </c>
      <c r="P13" s="8">
        <v>441898</v>
      </c>
      <c r="Q13" s="8">
        <v>452548</v>
      </c>
      <c r="R13" s="8">
        <v>1296091</v>
      </c>
      <c r="S13" s="8"/>
      <c r="T13" s="8"/>
      <c r="U13" s="8"/>
      <c r="V13" s="8"/>
      <c r="W13" s="8">
        <v>3583078</v>
      </c>
      <c r="X13" s="8">
        <v>3021795</v>
      </c>
      <c r="Y13" s="8">
        <v>561283</v>
      </c>
      <c r="Z13" s="2">
        <v>18.57</v>
      </c>
      <c r="AA13" s="6">
        <v>3996023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21157496</v>
      </c>
      <c r="D15" s="6"/>
      <c r="E15" s="7">
        <v>20928728</v>
      </c>
      <c r="F15" s="8">
        <v>24460557</v>
      </c>
      <c r="G15" s="8">
        <v>638767</v>
      </c>
      <c r="H15" s="8">
        <v>668699</v>
      </c>
      <c r="I15" s="8">
        <v>595889</v>
      </c>
      <c r="J15" s="8">
        <v>1903355</v>
      </c>
      <c r="K15" s="8">
        <v>456466</v>
      </c>
      <c r="L15" s="8">
        <v>398368</v>
      </c>
      <c r="M15" s="8">
        <v>402907</v>
      </c>
      <c r="N15" s="8">
        <v>1257741</v>
      </c>
      <c r="O15" s="8">
        <v>391231</v>
      </c>
      <c r="P15" s="8">
        <v>222735</v>
      </c>
      <c r="Q15" s="8">
        <v>285624</v>
      </c>
      <c r="R15" s="8">
        <v>899590</v>
      </c>
      <c r="S15" s="8"/>
      <c r="T15" s="8"/>
      <c r="U15" s="8"/>
      <c r="V15" s="8"/>
      <c r="W15" s="8">
        <v>4060686</v>
      </c>
      <c r="X15" s="8">
        <v>16975394</v>
      </c>
      <c r="Y15" s="8">
        <v>-12914708</v>
      </c>
      <c r="Z15" s="2">
        <v>-76.08</v>
      </c>
      <c r="AA15" s="6">
        <v>24460557</v>
      </c>
    </row>
    <row r="16" spans="1:27" ht="13.5">
      <c r="A16" s="23" t="s">
        <v>41</v>
      </c>
      <c r="B16" s="29"/>
      <c r="C16" s="6"/>
      <c r="D16" s="6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2"/>
      <c r="AA16" s="6"/>
    </row>
    <row r="17" spans="1:27" ht="13.5">
      <c r="A17" s="23" t="s">
        <v>42</v>
      </c>
      <c r="B17" s="29"/>
      <c r="C17" s="6">
        <v>3332665</v>
      </c>
      <c r="D17" s="6"/>
      <c r="E17" s="7">
        <v>3382581</v>
      </c>
      <c r="F17" s="8">
        <v>3686689</v>
      </c>
      <c r="G17" s="8">
        <v>302354</v>
      </c>
      <c r="H17" s="8">
        <v>271295</v>
      </c>
      <c r="I17" s="8">
        <v>234508</v>
      </c>
      <c r="J17" s="8">
        <v>808157</v>
      </c>
      <c r="K17" s="8">
        <v>306949</v>
      </c>
      <c r="L17" s="8">
        <v>251562</v>
      </c>
      <c r="M17" s="8">
        <v>199060</v>
      </c>
      <c r="N17" s="8">
        <v>757571</v>
      </c>
      <c r="O17" s="8">
        <v>277615</v>
      </c>
      <c r="P17" s="8">
        <v>217453</v>
      </c>
      <c r="Q17" s="8">
        <v>373844</v>
      </c>
      <c r="R17" s="8">
        <v>868912</v>
      </c>
      <c r="S17" s="8"/>
      <c r="T17" s="8"/>
      <c r="U17" s="8"/>
      <c r="V17" s="8"/>
      <c r="W17" s="8">
        <v>2434640</v>
      </c>
      <c r="X17" s="8">
        <v>2257768</v>
      </c>
      <c r="Y17" s="8">
        <v>176872</v>
      </c>
      <c r="Z17" s="2">
        <v>7.83</v>
      </c>
      <c r="AA17" s="6">
        <v>3686689</v>
      </c>
    </row>
    <row r="18" spans="1:27" ht="13.5">
      <c r="A18" s="23" t="s">
        <v>43</v>
      </c>
      <c r="B18" s="29"/>
      <c r="C18" s="6">
        <v>79942747</v>
      </c>
      <c r="D18" s="6"/>
      <c r="E18" s="7">
        <v>79532696</v>
      </c>
      <c r="F18" s="8">
        <v>86888220</v>
      </c>
      <c r="G18" s="8">
        <v>20500000</v>
      </c>
      <c r="H18" s="8">
        <v>1542598</v>
      </c>
      <c r="I18" s="8">
        <v>926396</v>
      </c>
      <c r="J18" s="8">
        <v>22968994</v>
      </c>
      <c r="K18" s="8">
        <v>1089889</v>
      </c>
      <c r="L18" s="8">
        <v>3016569</v>
      </c>
      <c r="M18" s="8">
        <v>17746527</v>
      </c>
      <c r="N18" s="8">
        <v>21852985</v>
      </c>
      <c r="O18" s="8">
        <v>1485289</v>
      </c>
      <c r="P18" s="8">
        <v>130971</v>
      </c>
      <c r="Q18" s="8">
        <v>13693207</v>
      </c>
      <c r="R18" s="8">
        <v>15309467</v>
      </c>
      <c r="S18" s="8"/>
      <c r="T18" s="8"/>
      <c r="U18" s="8"/>
      <c r="V18" s="8"/>
      <c r="W18" s="8">
        <v>60131446</v>
      </c>
      <c r="X18" s="8">
        <v>65815789</v>
      </c>
      <c r="Y18" s="8">
        <v>-5684343</v>
      </c>
      <c r="Z18" s="2">
        <v>-8.64</v>
      </c>
      <c r="AA18" s="6">
        <v>86888220</v>
      </c>
    </row>
    <row r="19" spans="1:27" ht="13.5">
      <c r="A19" s="23" t="s">
        <v>44</v>
      </c>
      <c r="B19" s="29"/>
      <c r="C19" s="6">
        <v>4421195</v>
      </c>
      <c r="D19" s="6"/>
      <c r="E19" s="7">
        <v>11625969</v>
      </c>
      <c r="F19" s="26">
        <v>17307844</v>
      </c>
      <c r="G19" s="26">
        <v>314098</v>
      </c>
      <c r="H19" s="26">
        <v>639443</v>
      </c>
      <c r="I19" s="26">
        <v>532225</v>
      </c>
      <c r="J19" s="26">
        <v>1485766</v>
      </c>
      <c r="K19" s="26">
        <v>449090</v>
      </c>
      <c r="L19" s="26">
        <v>517332</v>
      </c>
      <c r="M19" s="26">
        <v>328805</v>
      </c>
      <c r="N19" s="26">
        <v>1295227</v>
      </c>
      <c r="O19" s="26">
        <v>4225342</v>
      </c>
      <c r="P19" s="26">
        <v>148230</v>
      </c>
      <c r="Q19" s="26">
        <v>319250</v>
      </c>
      <c r="R19" s="26">
        <v>4692822</v>
      </c>
      <c r="S19" s="26"/>
      <c r="T19" s="26"/>
      <c r="U19" s="26"/>
      <c r="V19" s="26"/>
      <c r="W19" s="26">
        <v>7473815</v>
      </c>
      <c r="X19" s="26">
        <v>11706550</v>
      </c>
      <c r="Y19" s="26">
        <v>-4232735</v>
      </c>
      <c r="Z19" s="27">
        <v>-36.16</v>
      </c>
      <c r="AA19" s="28">
        <v>17307844</v>
      </c>
    </row>
    <row r="20" spans="1:27" ht="13.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285056773</v>
      </c>
      <c r="D21" s="33">
        <f t="shared" si="0"/>
        <v>0</v>
      </c>
      <c r="E21" s="34">
        <f t="shared" si="0"/>
        <v>323142257</v>
      </c>
      <c r="F21" s="35">
        <f t="shared" si="0"/>
        <v>333621671</v>
      </c>
      <c r="G21" s="35">
        <f t="shared" si="0"/>
        <v>46104363</v>
      </c>
      <c r="H21" s="35">
        <f t="shared" si="0"/>
        <v>21327960</v>
      </c>
      <c r="I21" s="35">
        <f t="shared" si="0"/>
        <v>19661619</v>
      </c>
      <c r="J21" s="35">
        <f t="shared" si="0"/>
        <v>87093942</v>
      </c>
      <c r="K21" s="35">
        <f t="shared" si="0"/>
        <v>17758491</v>
      </c>
      <c r="L21" s="35">
        <f t="shared" si="0"/>
        <v>20072500</v>
      </c>
      <c r="M21" s="35">
        <f t="shared" si="0"/>
        <v>35455917</v>
      </c>
      <c r="N21" s="35">
        <f t="shared" si="0"/>
        <v>73286908</v>
      </c>
      <c r="O21" s="35">
        <f t="shared" si="0"/>
        <v>23335985</v>
      </c>
      <c r="P21" s="35">
        <f t="shared" si="0"/>
        <v>10386949</v>
      </c>
      <c r="Q21" s="35">
        <f t="shared" si="0"/>
        <v>33040780</v>
      </c>
      <c r="R21" s="35">
        <f t="shared" si="0"/>
        <v>66763714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227144564</v>
      </c>
      <c r="X21" s="35">
        <f t="shared" si="0"/>
        <v>250103038</v>
      </c>
      <c r="Y21" s="35">
        <f t="shared" si="0"/>
        <v>-22958474</v>
      </c>
      <c r="Z21" s="36">
        <f>+IF(X21&lt;&gt;0,+(Y21/X21)*100,0)</f>
        <v>-9.179606206942596</v>
      </c>
      <c r="AA21" s="33">
        <f>SUM(AA5:AA20)</f>
        <v>333621671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95899652</v>
      </c>
      <c r="D24" s="6"/>
      <c r="E24" s="7">
        <v>119499420</v>
      </c>
      <c r="F24" s="8">
        <v>114610411</v>
      </c>
      <c r="G24" s="8">
        <v>8450551</v>
      </c>
      <c r="H24" s="8">
        <v>8669769</v>
      </c>
      <c r="I24" s="8">
        <v>8918451</v>
      </c>
      <c r="J24" s="8">
        <v>26038771</v>
      </c>
      <c r="K24" s="8">
        <v>8838497</v>
      </c>
      <c r="L24" s="8">
        <v>13802135</v>
      </c>
      <c r="M24" s="8">
        <v>9793730</v>
      </c>
      <c r="N24" s="8">
        <v>32434362</v>
      </c>
      <c r="O24" s="8">
        <v>10275957</v>
      </c>
      <c r="P24" s="8">
        <v>9358115</v>
      </c>
      <c r="Q24" s="8">
        <v>9327765</v>
      </c>
      <c r="R24" s="8">
        <v>28961837</v>
      </c>
      <c r="S24" s="8"/>
      <c r="T24" s="8"/>
      <c r="U24" s="8"/>
      <c r="V24" s="8"/>
      <c r="W24" s="8">
        <v>87434970</v>
      </c>
      <c r="X24" s="8">
        <v>88299494</v>
      </c>
      <c r="Y24" s="8">
        <v>-864524</v>
      </c>
      <c r="Z24" s="2">
        <v>-0.98</v>
      </c>
      <c r="AA24" s="6">
        <v>114610411</v>
      </c>
    </row>
    <row r="25" spans="1:27" ht="13.5">
      <c r="A25" s="25" t="s">
        <v>49</v>
      </c>
      <c r="B25" s="24"/>
      <c r="C25" s="6">
        <v>5392291</v>
      </c>
      <c r="D25" s="6"/>
      <c r="E25" s="7">
        <v>5493000</v>
      </c>
      <c r="F25" s="8">
        <v>5300261</v>
      </c>
      <c r="G25" s="8">
        <v>371614</v>
      </c>
      <c r="H25" s="8">
        <v>371614</v>
      </c>
      <c r="I25" s="8">
        <v>382546</v>
      </c>
      <c r="J25" s="8">
        <v>1125774</v>
      </c>
      <c r="K25" s="8">
        <v>408866</v>
      </c>
      <c r="L25" s="8">
        <v>407112</v>
      </c>
      <c r="M25" s="8">
        <v>429275</v>
      </c>
      <c r="N25" s="8">
        <v>1245253</v>
      </c>
      <c r="O25" s="8">
        <v>568667</v>
      </c>
      <c r="P25" s="8">
        <v>429415</v>
      </c>
      <c r="Q25" s="8">
        <v>429415</v>
      </c>
      <c r="R25" s="8">
        <v>1427497</v>
      </c>
      <c r="S25" s="8"/>
      <c r="T25" s="8"/>
      <c r="U25" s="8"/>
      <c r="V25" s="8"/>
      <c r="W25" s="8">
        <v>3798524</v>
      </c>
      <c r="X25" s="8">
        <v>3646311</v>
      </c>
      <c r="Y25" s="8">
        <v>152213</v>
      </c>
      <c r="Z25" s="2">
        <v>4.17</v>
      </c>
      <c r="AA25" s="6">
        <v>5300261</v>
      </c>
    </row>
    <row r="26" spans="1:27" ht="13.5">
      <c r="A26" s="25" t="s">
        <v>50</v>
      </c>
      <c r="B26" s="24"/>
      <c r="C26" s="6">
        <v>37511790</v>
      </c>
      <c r="D26" s="6"/>
      <c r="E26" s="7">
        <v>35531750</v>
      </c>
      <c r="F26" s="8">
        <v>41914000</v>
      </c>
      <c r="G26" s="8">
        <v>2960979</v>
      </c>
      <c r="H26" s="8">
        <v>2960979</v>
      </c>
      <c r="I26" s="8">
        <v>2960979</v>
      </c>
      <c r="J26" s="8">
        <v>8882937</v>
      </c>
      <c r="K26" s="8">
        <v>2960979</v>
      </c>
      <c r="L26" s="8">
        <v>2960979</v>
      </c>
      <c r="M26" s="8">
        <v>2960979</v>
      </c>
      <c r="N26" s="8">
        <v>8882937</v>
      </c>
      <c r="O26" s="8">
        <v>2960979</v>
      </c>
      <c r="P26" s="8">
        <v>2960979</v>
      </c>
      <c r="Q26" s="8">
        <v>4556542</v>
      </c>
      <c r="R26" s="8">
        <v>10478500</v>
      </c>
      <c r="S26" s="8"/>
      <c r="T26" s="8"/>
      <c r="U26" s="8"/>
      <c r="V26" s="8"/>
      <c r="W26" s="8">
        <v>28244374</v>
      </c>
      <c r="X26" s="8">
        <v>28244374</v>
      </c>
      <c r="Y26" s="8"/>
      <c r="Z26" s="2"/>
      <c r="AA26" s="6">
        <v>41914000</v>
      </c>
    </row>
    <row r="27" spans="1:27" ht="13.5">
      <c r="A27" s="25" t="s">
        <v>51</v>
      </c>
      <c r="B27" s="24"/>
      <c r="C27" s="6">
        <v>16251296</v>
      </c>
      <c r="D27" s="6"/>
      <c r="E27" s="7">
        <v>23355000</v>
      </c>
      <c r="F27" s="8">
        <v>20132470</v>
      </c>
      <c r="G27" s="8">
        <v>1933080</v>
      </c>
      <c r="H27" s="8">
        <v>1959412</v>
      </c>
      <c r="I27" s="8">
        <v>1946246</v>
      </c>
      <c r="J27" s="8">
        <v>5838738</v>
      </c>
      <c r="K27" s="8">
        <v>2049578</v>
      </c>
      <c r="L27" s="8">
        <v>1933329</v>
      </c>
      <c r="M27" s="8">
        <v>1933329</v>
      </c>
      <c r="N27" s="8">
        <v>5916236</v>
      </c>
      <c r="O27" s="8">
        <v>1933329</v>
      </c>
      <c r="P27" s="8">
        <v>-11762557</v>
      </c>
      <c r="Q27" s="8">
        <v>13930441</v>
      </c>
      <c r="R27" s="8">
        <v>4101213</v>
      </c>
      <c r="S27" s="8"/>
      <c r="T27" s="8"/>
      <c r="U27" s="8"/>
      <c r="V27" s="8"/>
      <c r="W27" s="8">
        <v>15856187</v>
      </c>
      <c r="X27" s="8">
        <v>16710581</v>
      </c>
      <c r="Y27" s="8">
        <v>-854394</v>
      </c>
      <c r="Z27" s="2">
        <v>-5.11</v>
      </c>
      <c r="AA27" s="6">
        <v>20132470</v>
      </c>
    </row>
    <row r="28" spans="1:27" ht="13.5">
      <c r="A28" s="25" t="s">
        <v>52</v>
      </c>
      <c r="B28" s="24"/>
      <c r="C28" s="6">
        <v>8455545</v>
      </c>
      <c r="D28" s="6"/>
      <c r="E28" s="7">
        <v>8449015</v>
      </c>
      <c r="F28" s="8">
        <v>8611343</v>
      </c>
      <c r="G28" s="8">
        <v>76861</v>
      </c>
      <c r="H28" s="8"/>
      <c r="I28" s="8">
        <v>2410581</v>
      </c>
      <c r="J28" s="8">
        <v>2487442</v>
      </c>
      <c r="K28" s="8">
        <v>307531</v>
      </c>
      <c r="L28" s="8">
        <v>281138</v>
      </c>
      <c r="M28" s="8">
        <v>437020</v>
      </c>
      <c r="N28" s="8">
        <v>1025689</v>
      </c>
      <c r="O28" s="8">
        <v>197559</v>
      </c>
      <c r="P28" s="8">
        <v>113599</v>
      </c>
      <c r="Q28" s="8">
        <v>2128809</v>
      </c>
      <c r="R28" s="8">
        <v>2439967</v>
      </c>
      <c r="S28" s="8"/>
      <c r="T28" s="8"/>
      <c r="U28" s="8"/>
      <c r="V28" s="8"/>
      <c r="W28" s="8">
        <v>5953098</v>
      </c>
      <c r="X28" s="8">
        <v>6483615</v>
      </c>
      <c r="Y28" s="8">
        <v>-530517</v>
      </c>
      <c r="Z28" s="2">
        <v>-8.18</v>
      </c>
      <c r="AA28" s="6">
        <v>8611343</v>
      </c>
    </row>
    <row r="29" spans="1:27" ht="13.5">
      <c r="A29" s="25" t="s">
        <v>53</v>
      </c>
      <c r="B29" s="24"/>
      <c r="C29" s="6">
        <v>71810102</v>
      </c>
      <c r="D29" s="6"/>
      <c r="E29" s="7">
        <v>82383212</v>
      </c>
      <c r="F29" s="8">
        <v>86298985</v>
      </c>
      <c r="G29" s="8">
        <v>4431425</v>
      </c>
      <c r="H29" s="8">
        <v>10277399</v>
      </c>
      <c r="I29" s="8">
        <v>598819</v>
      </c>
      <c r="J29" s="8">
        <v>15307643</v>
      </c>
      <c r="K29" s="8">
        <v>13904253</v>
      </c>
      <c r="L29" s="8">
        <v>5616158</v>
      </c>
      <c r="M29" s="8">
        <v>447011</v>
      </c>
      <c r="N29" s="8">
        <v>19967422</v>
      </c>
      <c r="O29" s="8">
        <v>11011411</v>
      </c>
      <c r="P29" s="8">
        <v>6243370</v>
      </c>
      <c r="Q29" s="8">
        <v>6204025</v>
      </c>
      <c r="R29" s="8">
        <v>23458806</v>
      </c>
      <c r="S29" s="8"/>
      <c r="T29" s="8"/>
      <c r="U29" s="8"/>
      <c r="V29" s="8"/>
      <c r="W29" s="8">
        <v>58733871</v>
      </c>
      <c r="X29" s="8">
        <v>65016508</v>
      </c>
      <c r="Y29" s="8">
        <v>-6282637</v>
      </c>
      <c r="Z29" s="2">
        <v>-9.66</v>
      </c>
      <c r="AA29" s="6">
        <v>86298985</v>
      </c>
    </row>
    <row r="30" spans="1:27" ht="13.5">
      <c r="A30" s="25" t="s">
        <v>54</v>
      </c>
      <c r="B30" s="24"/>
      <c r="C30" s="6">
        <v>9663086</v>
      </c>
      <c r="D30" s="6"/>
      <c r="E30" s="7">
        <v>9327530</v>
      </c>
      <c r="F30" s="8">
        <v>9355025</v>
      </c>
      <c r="G30" s="8">
        <v>93740</v>
      </c>
      <c r="H30" s="8">
        <v>436730</v>
      </c>
      <c r="I30" s="8">
        <v>542796</v>
      </c>
      <c r="J30" s="8">
        <v>1073266</v>
      </c>
      <c r="K30" s="8">
        <v>1044074</v>
      </c>
      <c r="L30" s="8">
        <v>738905</v>
      </c>
      <c r="M30" s="8">
        <v>948013</v>
      </c>
      <c r="N30" s="8">
        <v>2730992</v>
      </c>
      <c r="O30" s="8">
        <v>679853</v>
      </c>
      <c r="P30" s="8">
        <v>307968</v>
      </c>
      <c r="Q30" s="8">
        <v>697593</v>
      </c>
      <c r="R30" s="8">
        <v>1685414</v>
      </c>
      <c r="S30" s="8"/>
      <c r="T30" s="8"/>
      <c r="U30" s="8"/>
      <c r="V30" s="8"/>
      <c r="W30" s="8">
        <v>5489672</v>
      </c>
      <c r="X30" s="8">
        <v>7971643</v>
      </c>
      <c r="Y30" s="8">
        <v>-2481971</v>
      </c>
      <c r="Z30" s="2">
        <v>-31.13</v>
      </c>
      <c r="AA30" s="6">
        <v>9355025</v>
      </c>
    </row>
    <row r="31" spans="1:27" ht="13.5">
      <c r="A31" s="25" t="s">
        <v>55</v>
      </c>
      <c r="B31" s="24"/>
      <c r="C31" s="6">
        <v>38301687</v>
      </c>
      <c r="D31" s="6"/>
      <c r="E31" s="7">
        <v>35860759</v>
      </c>
      <c r="F31" s="8">
        <v>41393457</v>
      </c>
      <c r="G31" s="8">
        <v>355486</v>
      </c>
      <c r="H31" s="8">
        <v>642492</v>
      </c>
      <c r="I31" s="8">
        <v>796006</v>
      </c>
      <c r="J31" s="8">
        <v>1793984</v>
      </c>
      <c r="K31" s="8">
        <v>1035371</v>
      </c>
      <c r="L31" s="8">
        <v>3637202</v>
      </c>
      <c r="M31" s="8">
        <v>2237607</v>
      </c>
      <c r="N31" s="8">
        <v>6910180</v>
      </c>
      <c r="O31" s="8">
        <v>894863</v>
      </c>
      <c r="P31" s="8">
        <v>1037707</v>
      </c>
      <c r="Q31" s="8">
        <v>1970845</v>
      </c>
      <c r="R31" s="8">
        <v>3903415</v>
      </c>
      <c r="S31" s="8"/>
      <c r="T31" s="8"/>
      <c r="U31" s="8"/>
      <c r="V31" s="8"/>
      <c r="W31" s="8">
        <v>12607579</v>
      </c>
      <c r="X31" s="8">
        <v>34599663</v>
      </c>
      <c r="Y31" s="8">
        <v>-21992084</v>
      </c>
      <c r="Z31" s="2">
        <v>-63.56</v>
      </c>
      <c r="AA31" s="6">
        <v>41393457</v>
      </c>
    </row>
    <row r="32" spans="1:27" ht="13.5">
      <c r="A32" s="25" t="s">
        <v>43</v>
      </c>
      <c r="B32" s="24"/>
      <c r="C32" s="6">
        <v>1131688</v>
      </c>
      <c r="D32" s="6"/>
      <c r="E32" s="7">
        <v>4120525</v>
      </c>
      <c r="F32" s="8">
        <v>3870636</v>
      </c>
      <c r="G32" s="8">
        <v>3000</v>
      </c>
      <c r="H32" s="8">
        <v>7881</v>
      </c>
      <c r="I32" s="8">
        <v>6500</v>
      </c>
      <c r="J32" s="8">
        <v>17381</v>
      </c>
      <c r="K32" s="8">
        <v>64000</v>
      </c>
      <c r="L32" s="8">
        <v>45306</v>
      </c>
      <c r="M32" s="8"/>
      <c r="N32" s="8">
        <v>109306</v>
      </c>
      <c r="O32" s="8">
        <v>203742</v>
      </c>
      <c r="P32" s="8">
        <v>34732</v>
      </c>
      <c r="Q32" s="8">
        <v>13170</v>
      </c>
      <c r="R32" s="8">
        <v>251644</v>
      </c>
      <c r="S32" s="8"/>
      <c r="T32" s="8"/>
      <c r="U32" s="8"/>
      <c r="V32" s="8"/>
      <c r="W32" s="8">
        <v>378331</v>
      </c>
      <c r="X32" s="8">
        <v>3440972</v>
      </c>
      <c r="Y32" s="8">
        <v>-3062641</v>
      </c>
      <c r="Z32" s="2">
        <v>-89.01</v>
      </c>
      <c r="AA32" s="6">
        <v>3870636</v>
      </c>
    </row>
    <row r="33" spans="1:27" ht="13.5">
      <c r="A33" s="25" t="s">
        <v>56</v>
      </c>
      <c r="B33" s="24"/>
      <c r="C33" s="6">
        <v>19008265</v>
      </c>
      <c r="D33" s="6"/>
      <c r="E33" s="7">
        <v>20061309</v>
      </c>
      <c r="F33" s="8">
        <v>21915210</v>
      </c>
      <c r="G33" s="8">
        <v>661025</v>
      </c>
      <c r="H33" s="8">
        <v>2679082</v>
      </c>
      <c r="I33" s="8">
        <v>706127</v>
      </c>
      <c r="J33" s="8">
        <v>4046234</v>
      </c>
      <c r="K33" s="8">
        <v>2131127</v>
      </c>
      <c r="L33" s="8">
        <v>1775362</v>
      </c>
      <c r="M33" s="8">
        <v>968831</v>
      </c>
      <c r="N33" s="8">
        <v>4875320</v>
      </c>
      <c r="O33" s="8">
        <v>2570174</v>
      </c>
      <c r="P33" s="8">
        <v>1073355</v>
      </c>
      <c r="Q33" s="8">
        <v>1372183</v>
      </c>
      <c r="R33" s="8">
        <v>5015712</v>
      </c>
      <c r="S33" s="8"/>
      <c r="T33" s="8"/>
      <c r="U33" s="8"/>
      <c r="V33" s="8"/>
      <c r="W33" s="8">
        <v>13937266</v>
      </c>
      <c r="X33" s="8">
        <v>18670484</v>
      </c>
      <c r="Y33" s="8">
        <v>-4733218</v>
      </c>
      <c r="Z33" s="2">
        <v>-25.35</v>
      </c>
      <c r="AA33" s="6">
        <v>21915210</v>
      </c>
    </row>
    <row r="34" spans="1:27" ht="13.5">
      <c r="A34" s="23" t="s">
        <v>57</v>
      </c>
      <c r="B34" s="29"/>
      <c r="C34" s="6">
        <v>480288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303905690</v>
      </c>
      <c r="D35" s="33">
        <f>SUM(D24:D34)</f>
        <v>0</v>
      </c>
      <c r="E35" s="34">
        <f t="shared" si="1"/>
        <v>344081520</v>
      </c>
      <c r="F35" s="35">
        <f t="shared" si="1"/>
        <v>353401798</v>
      </c>
      <c r="G35" s="35">
        <f t="shared" si="1"/>
        <v>19337761</v>
      </c>
      <c r="H35" s="35">
        <f t="shared" si="1"/>
        <v>28005358</v>
      </c>
      <c r="I35" s="35">
        <f t="shared" si="1"/>
        <v>19269051</v>
      </c>
      <c r="J35" s="35">
        <f t="shared" si="1"/>
        <v>66612170</v>
      </c>
      <c r="K35" s="35">
        <f t="shared" si="1"/>
        <v>32744276</v>
      </c>
      <c r="L35" s="35">
        <f t="shared" si="1"/>
        <v>31197626</v>
      </c>
      <c r="M35" s="35">
        <f t="shared" si="1"/>
        <v>20155795</v>
      </c>
      <c r="N35" s="35">
        <f t="shared" si="1"/>
        <v>84097697</v>
      </c>
      <c r="O35" s="35">
        <f t="shared" si="1"/>
        <v>31296534</v>
      </c>
      <c r="P35" s="35">
        <f t="shared" si="1"/>
        <v>9796683</v>
      </c>
      <c r="Q35" s="35">
        <f t="shared" si="1"/>
        <v>40630788</v>
      </c>
      <c r="R35" s="35">
        <f t="shared" si="1"/>
        <v>81724005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232433872</v>
      </c>
      <c r="X35" s="35">
        <f t="shared" si="1"/>
        <v>273083645</v>
      </c>
      <c r="Y35" s="35">
        <f t="shared" si="1"/>
        <v>-40649773</v>
      </c>
      <c r="Z35" s="36">
        <f>+IF(X35&lt;&gt;0,+(Y35/X35)*100,0)</f>
        <v>-14.88546595311484</v>
      </c>
      <c r="AA35" s="33">
        <f>SUM(AA24:AA34)</f>
        <v>353401798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-18848917</v>
      </c>
      <c r="D37" s="46">
        <f>+D21-D35</f>
        <v>0</v>
      </c>
      <c r="E37" s="47">
        <f t="shared" si="2"/>
        <v>-20939263</v>
      </c>
      <c r="F37" s="48">
        <f t="shared" si="2"/>
        <v>-19780127</v>
      </c>
      <c r="G37" s="48">
        <f t="shared" si="2"/>
        <v>26766602</v>
      </c>
      <c r="H37" s="48">
        <f t="shared" si="2"/>
        <v>-6677398</v>
      </c>
      <c r="I37" s="48">
        <f t="shared" si="2"/>
        <v>392568</v>
      </c>
      <c r="J37" s="48">
        <f t="shared" si="2"/>
        <v>20481772</v>
      </c>
      <c r="K37" s="48">
        <f t="shared" si="2"/>
        <v>-14985785</v>
      </c>
      <c r="L37" s="48">
        <f t="shared" si="2"/>
        <v>-11125126</v>
      </c>
      <c r="M37" s="48">
        <f t="shared" si="2"/>
        <v>15300122</v>
      </c>
      <c r="N37" s="48">
        <f t="shared" si="2"/>
        <v>-10810789</v>
      </c>
      <c r="O37" s="48">
        <f t="shared" si="2"/>
        <v>-7960549</v>
      </c>
      <c r="P37" s="48">
        <f t="shared" si="2"/>
        <v>590266</v>
      </c>
      <c r="Q37" s="48">
        <f t="shared" si="2"/>
        <v>-7590008</v>
      </c>
      <c r="R37" s="48">
        <f t="shared" si="2"/>
        <v>-14960291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-5289308</v>
      </c>
      <c r="X37" s="48">
        <f>IF(F21=F35,0,X21-X35)</f>
        <v>-22980607</v>
      </c>
      <c r="Y37" s="48">
        <f t="shared" si="2"/>
        <v>17691299</v>
      </c>
      <c r="Z37" s="49">
        <f>+IF(X37&lt;&gt;0,+(Y37/X37)*100,0)</f>
        <v>-76.98360186917604</v>
      </c>
      <c r="AA37" s="46">
        <f>+AA21-AA35</f>
        <v>-19780127</v>
      </c>
    </row>
    <row r="38" spans="1:27" ht="22.5" customHeight="1">
      <c r="A38" s="50" t="s">
        <v>60</v>
      </c>
      <c r="B38" s="29"/>
      <c r="C38" s="6">
        <v>87294945</v>
      </c>
      <c r="D38" s="6"/>
      <c r="E38" s="7">
        <v>52604304</v>
      </c>
      <c r="F38" s="8">
        <v>57164049</v>
      </c>
      <c r="G38" s="8"/>
      <c r="H38" s="8">
        <v>270526</v>
      </c>
      <c r="I38" s="8">
        <v>2736609</v>
      </c>
      <c r="J38" s="8">
        <v>3007135</v>
      </c>
      <c r="K38" s="8">
        <v>3804520</v>
      </c>
      <c r="L38" s="8">
        <v>1526903</v>
      </c>
      <c r="M38" s="8">
        <v>1303434</v>
      </c>
      <c r="N38" s="8">
        <v>6634857</v>
      </c>
      <c r="O38" s="8">
        <v>2951555</v>
      </c>
      <c r="P38" s="8">
        <v>2047966</v>
      </c>
      <c r="Q38" s="8">
        <v>1900767</v>
      </c>
      <c r="R38" s="8">
        <v>6900288</v>
      </c>
      <c r="S38" s="8"/>
      <c r="T38" s="8"/>
      <c r="U38" s="8"/>
      <c r="V38" s="8"/>
      <c r="W38" s="8">
        <v>16542280</v>
      </c>
      <c r="X38" s="8">
        <v>43877873</v>
      </c>
      <c r="Y38" s="8">
        <v>-27335593</v>
      </c>
      <c r="Z38" s="2">
        <v>-62.3</v>
      </c>
      <c r="AA38" s="6">
        <v>57164049</v>
      </c>
    </row>
    <row r="39" spans="1:27" ht="57" customHeight="1">
      <c r="A39" s="50" t="s">
        <v>61</v>
      </c>
      <c r="B39" s="29"/>
      <c r="C39" s="28">
        <v>11609580</v>
      </c>
      <c r="D39" s="28"/>
      <c r="E39" s="7">
        <v>1530000</v>
      </c>
      <c r="F39" s="26">
        <v>1530000</v>
      </c>
      <c r="G39" s="26">
        <v>12905</v>
      </c>
      <c r="H39" s="26">
        <v>76335</v>
      </c>
      <c r="I39" s="26"/>
      <c r="J39" s="26">
        <v>89240</v>
      </c>
      <c r="K39" s="26"/>
      <c r="L39" s="26"/>
      <c r="M39" s="26"/>
      <c r="N39" s="26"/>
      <c r="O39" s="26">
        <v>31875</v>
      </c>
      <c r="P39" s="26"/>
      <c r="Q39" s="26"/>
      <c r="R39" s="26">
        <v>31875</v>
      </c>
      <c r="S39" s="26"/>
      <c r="T39" s="26"/>
      <c r="U39" s="26"/>
      <c r="V39" s="26"/>
      <c r="W39" s="26">
        <v>121115</v>
      </c>
      <c r="X39" s="26">
        <v>1406814</v>
      </c>
      <c r="Y39" s="26">
        <v>-1285699</v>
      </c>
      <c r="Z39" s="27">
        <v>-91.39</v>
      </c>
      <c r="AA39" s="28">
        <v>1530000</v>
      </c>
    </row>
    <row r="40" spans="1:27" ht="13.5">
      <c r="A40" s="23" t="s">
        <v>62</v>
      </c>
      <c r="B40" s="29"/>
      <c r="C40" s="51">
        <v>23000</v>
      </c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80078608</v>
      </c>
      <c r="D41" s="56">
        <f>SUM(D37:D40)</f>
        <v>0</v>
      </c>
      <c r="E41" s="57">
        <f t="shared" si="3"/>
        <v>33195041</v>
      </c>
      <c r="F41" s="58">
        <f t="shared" si="3"/>
        <v>38913922</v>
      </c>
      <c r="G41" s="58">
        <f t="shared" si="3"/>
        <v>26779507</v>
      </c>
      <c r="H41" s="58">
        <f t="shared" si="3"/>
        <v>-6330537</v>
      </c>
      <c r="I41" s="58">
        <f t="shared" si="3"/>
        <v>3129177</v>
      </c>
      <c r="J41" s="58">
        <f t="shared" si="3"/>
        <v>23578147</v>
      </c>
      <c r="K41" s="58">
        <f t="shared" si="3"/>
        <v>-11181265</v>
      </c>
      <c r="L41" s="58">
        <f t="shared" si="3"/>
        <v>-9598223</v>
      </c>
      <c r="M41" s="58">
        <f t="shared" si="3"/>
        <v>16603556</v>
      </c>
      <c r="N41" s="58">
        <f t="shared" si="3"/>
        <v>-4175932</v>
      </c>
      <c r="O41" s="58">
        <f t="shared" si="3"/>
        <v>-4977119</v>
      </c>
      <c r="P41" s="58">
        <f t="shared" si="3"/>
        <v>2638232</v>
      </c>
      <c r="Q41" s="58">
        <f t="shared" si="3"/>
        <v>-5689241</v>
      </c>
      <c r="R41" s="58">
        <f t="shared" si="3"/>
        <v>-8028128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11374087</v>
      </c>
      <c r="X41" s="58">
        <f t="shared" si="3"/>
        <v>22304080</v>
      </c>
      <c r="Y41" s="58">
        <f t="shared" si="3"/>
        <v>-10929993</v>
      </c>
      <c r="Z41" s="59">
        <f>+IF(X41&lt;&gt;0,+(Y41/X41)*100,0)</f>
        <v>-49.00445568703125</v>
      </c>
      <c r="AA41" s="56">
        <f>SUM(AA37:AA40)</f>
        <v>38913922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80078608</v>
      </c>
      <c r="D43" s="64">
        <f>+D41-D42</f>
        <v>0</v>
      </c>
      <c r="E43" s="65">
        <f t="shared" si="4"/>
        <v>33195041</v>
      </c>
      <c r="F43" s="66">
        <f t="shared" si="4"/>
        <v>38913922</v>
      </c>
      <c r="G43" s="66">
        <f t="shared" si="4"/>
        <v>26779507</v>
      </c>
      <c r="H43" s="66">
        <f t="shared" si="4"/>
        <v>-6330537</v>
      </c>
      <c r="I43" s="66">
        <f t="shared" si="4"/>
        <v>3129177</v>
      </c>
      <c r="J43" s="66">
        <f t="shared" si="4"/>
        <v>23578147</v>
      </c>
      <c r="K43" s="66">
        <f t="shared" si="4"/>
        <v>-11181265</v>
      </c>
      <c r="L43" s="66">
        <f t="shared" si="4"/>
        <v>-9598223</v>
      </c>
      <c r="M43" s="66">
        <f t="shared" si="4"/>
        <v>16603556</v>
      </c>
      <c r="N43" s="66">
        <f t="shared" si="4"/>
        <v>-4175932</v>
      </c>
      <c r="O43" s="66">
        <f t="shared" si="4"/>
        <v>-4977119</v>
      </c>
      <c r="P43" s="66">
        <f t="shared" si="4"/>
        <v>2638232</v>
      </c>
      <c r="Q43" s="66">
        <f t="shared" si="4"/>
        <v>-5689241</v>
      </c>
      <c r="R43" s="66">
        <f t="shared" si="4"/>
        <v>-8028128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11374087</v>
      </c>
      <c r="X43" s="66">
        <f t="shared" si="4"/>
        <v>22304080</v>
      </c>
      <c r="Y43" s="66">
        <f t="shared" si="4"/>
        <v>-10929993</v>
      </c>
      <c r="Z43" s="67">
        <f>+IF(X43&lt;&gt;0,+(Y43/X43)*100,0)</f>
        <v>-49.00445568703125</v>
      </c>
      <c r="AA43" s="64">
        <f>+AA41-AA42</f>
        <v>38913922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80078608</v>
      </c>
      <c r="D45" s="56">
        <f>SUM(D43:D44)</f>
        <v>0</v>
      </c>
      <c r="E45" s="57">
        <f t="shared" si="5"/>
        <v>33195041</v>
      </c>
      <c r="F45" s="58">
        <f t="shared" si="5"/>
        <v>38913922</v>
      </c>
      <c r="G45" s="58">
        <f t="shared" si="5"/>
        <v>26779507</v>
      </c>
      <c r="H45" s="58">
        <f t="shared" si="5"/>
        <v>-6330537</v>
      </c>
      <c r="I45" s="58">
        <f t="shared" si="5"/>
        <v>3129177</v>
      </c>
      <c r="J45" s="58">
        <f t="shared" si="5"/>
        <v>23578147</v>
      </c>
      <c r="K45" s="58">
        <f t="shared" si="5"/>
        <v>-11181265</v>
      </c>
      <c r="L45" s="58">
        <f t="shared" si="5"/>
        <v>-9598223</v>
      </c>
      <c r="M45" s="58">
        <f t="shared" si="5"/>
        <v>16603556</v>
      </c>
      <c r="N45" s="58">
        <f t="shared" si="5"/>
        <v>-4175932</v>
      </c>
      <c r="O45" s="58">
        <f t="shared" si="5"/>
        <v>-4977119</v>
      </c>
      <c r="P45" s="58">
        <f t="shared" si="5"/>
        <v>2638232</v>
      </c>
      <c r="Q45" s="58">
        <f t="shared" si="5"/>
        <v>-5689241</v>
      </c>
      <c r="R45" s="58">
        <f t="shared" si="5"/>
        <v>-8028128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11374087</v>
      </c>
      <c r="X45" s="58">
        <f t="shared" si="5"/>
        <v>22304080</v>
      </c>
      <c r="Y45" s="58">
        <f t="shared" si="5"/>
        <v>-10929993</v>
      </c>
      <c r="Z45" s="59">
        <f>+IF(X45&lt;&gt;0,+(Y45/X45)*100,0)</f>
        <v>-49.00445568703125</v>
      </c>
      <c r="AA45" s="56">
        <f>SUM(AA43:AA44)</f>
        <v>38913922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80078608</v>
      </c>
      <c r="D47" s="71">
        <f>SUM(D45:D46)</f>
        <v>0</v>
      </c>
      <c r="E47" s="72">
        <f t="shared" si="6"/>
        <v>33195041</v>
      </c>
      <c r="F47" s="73">
        <f t="shared" si="6"/>
        <v>38913922</v>
      </c>
      <c r="G47" s="73">
        <f t="shared" si="6"/>
        <v>26779507</v>
      </c>
      <c r="H47" s="74">
        <f t="shared" si="6"/>
        <v>-6330537</v>
      </c>
      <c r="I47" s="74">
        <f t="shared" si="6"/>
        <v>3129177</v>
      </c>
      <c r="J47" s="74">
        <f t="shared" si="6"/>
        <v>23578147</v>
      </c>
      <c r="K47" s="74">
        <f t="shared" si="6"/>
        <v>-11181265</v>
      </c>
      <c r="L47" s="74">
        <f t="shared" si="6"/>
        <v>-9598223</v>
      </c>
      <c r="M47" s="73">
        <f t="shared" si="6"/>
        <v>16603556</v>
      </c>
      <c r="N47" s="73">
        <f t="shared" si="6"/>
        <v>-4175932</v>
      </c>
      <c r="O47" s="74">
        <f t="shared" si="6"/>
        <v>-4977119</v>
      </c>
      <c r="P47" s="74">
        <f t="shared" si="6"/>
        <v>2638232</v>
      </c>
      <c r="Q47" s="74">
        <f t="shared" si="6"/>
        <v>-5689241</v>
      </c>
      <c r="R47" s="74">
        <f t="shared" si="6"/>
        <v>-8028128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11374087</v>
      </c>
      <c r="X47" s="74">
        <f t="shared" si="6"/>
        <v>22304080</v>
      </c>
      <c r="Y47" s="74">
        <f t="shared" si="6"/>
        <v>-10929993</v>
      </c>
      <c r="Z47" s="75">
        <f>+IF(X47&lt;&gt;0,+(Y47/X47)*100,0)</f>
        <v>-49.00445568703125</v>
      </c>
      <c r="AA47" s="76">
        <f>SUM(AA45:AA46)</f>
        <v>38913922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72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100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67799813</v>
      </c>
      <c r="D5" s="6"/>
      <c r="E5" s="7">
        <v>71681069</v>
      </c>
      <c r="F5" s="8">
        <v>72479069</v>
      </c>
      <c r="G5" s="8">
        <v>31981900</v>
      </c>
      <c r="H5" s="8">
        <v>4194530</v>
      </c>
      <c r="I5" s="8">
        <v>10936784</v>
      </c>
      <c r="J5" s="8">
        <v>47113214</v>
      </c>
      <c r="K5" s="8">
        <v>5135560</v>
      </c>
      <c r="L5" s="8">
        <v>-16394187</v>
      </c>
      <c r="M5" s="8">
        <v>5400114</v>
      </c>
      <c r="N5" s="8">
        <v>-5858513</v>
      </c>
      <c r="O5" s="8">
        <v>5267365</v>
      </c>
      <c r="P5" s="8">
        <v>5369017</v>
      </c>
      <c r="Q5" s="8">
        <v>5418169</v>
      </c>
      <c r="R5" s="8">
        <v>16054551</v>
      </c>
      <c r="S5" s="8"/>
      <c r="T5" s="8"/>
      <c r="U5" s="8"/>
      <c r="V5" s="8"/>
      <c r="W5" s="8">
        <v>57309252</v>
      </c>
      <c r="X5" s="8">
        <v>57268104</v>
      </c>
      <c r="Y5" s="8">
        <v>41148</v>
      </c>
      <c r="Z5" s="2">
        <v>0.07</v>
      </c>
      <c r="AA5" s="6">
        <v>72479069</v>
      </c>
    </row>
    <row r="6" spans="1:27" ht="13.5">
      <c r="A6" s="23" t="s">
        <v>32</v>
      </c>
      <c r="B6" s="24"/>
      <c r="C6" s="6">
        <v>102121452</v>
      </c>
      <c r="D6" s="6"/>
      <c r="E6" s="7">
        <v>123889458</v>
      </c>
      <c r="F6" s="8">
        <v>124139459</v>
      </c>
      <c r="G6" s="8">
        <v>14050150</v>
      </c>
      <c r="H6" s="8">
        <v>7383956</v>
      </c>
      <c r="I6" s="8">
        <v>12319140</v>
      </c>
      <c r="J6" s="8">
        <v>33753246</v>
      </c>
      <c r="K6" s="8">
        <v>6261806</v>
      </c>
      <c r="L6" s="8">
        <v>-2170482</v>
      </c>
      <c r="M6" s="8">
        <v>28891625</v>
      </c>
      <c r="N6" s="8">
        <v>32982949</v>
      </c>
      <c r="O6" s="8">
        <v>5774039</v>
      </c>
      <c r="P6" s="8">
        <v>6279397</v>
      </c>
      <c r="Q6" s="8">
        <v>6994144</v>
      </c>
      <c r="R6" s="8">
        <v>19047580</v>
      </c>
      <c r="S6" s="8"/>
      <c r="T6" s="8"/>
      <c r="U6" s="8"/>
      <c r="V6" s="8"/>
      <c r="W6" s="8">
        <v>85783775</v>
      </c>
      <c r="X6" s="8">
        <v>93953360</v>
      </c>
      <c r="Y6" s="8">
        <v>-8169585</v>
      </c>
      <c r="Z6" s="2">
        <v>-8.7</v>
      </c>
      <c r="AA6" s="6">
        <v>124139459</v>
      </c>
    </row>
    <row r="7" spans="1:27" ht="13.5">
      <c r="A7" s="25" t="s">
        <v>33</v>
      </c>
      <c r="B7" s="24"/>
      <c r="C7" s="6">
        <v>24347735</v>
      </c>
      <c r="D7" s="6"/>
      <c r="E7" s="7">
        <v>27266202</v>
      </c>
      <c r="F7" s="8">
        <v>26202202</v>
      </c>
      <c r="G7" s="8">
        <v>4514322</v>
      </c>
      <c r="H7" s="8">
        <v>2200303</v>
      </c>
      <c r="I7" s="8">
        <v>4736165</v>
      </c>
      <c r="J7" s="8">
        <v>11450790</v>
      </c>
      <c r="K7" s="8">
        <v>2350861</v>
      </c>
      <c r="L7" s="8">
        <v>-2533018</v>
      </c>
      <c r="M7" s="8">
        <v>1735776</v>
      </c>
      <c r="N7" s="8">
        <v>1553619</v>
      </c>
      <c r="O7" s="8">
        <v>3787275</v>
      </c>
      <c r="P7" s="8">
        <v>2845661</v>
      </c>
      <c r="Q7" s="8">
        <v>2686936</v>
      </c>
      <c r="R7" s="8">
        <v>9319872</v>
      </c>
      <c r="S7" s="8"/>
      <c r="T7" s="8"/>
      <c r="U7" s="8"/>
      <c r="V7" s="8"/>
      <c r="W7" s="8">
        <v>22324281</v>
      </c>
      <c r="X7" s="8">
        <v>22194187</v>
      </c>
      <c r="Y7" s="8">
        <v>130094</v>
      </c>
      <c r="Z7" s="2">
        <v>0.59</v>
      </c>
      <c r="AA7" s="6">
        <v>26202202</v>
      </c>
    </row>
    <row r="8" spans="1:27" ht="13.5">
      <c r="A8" s="25" t="s">
        <v>34</v>
      </c>
      <c r="B8" s="24"/>
      <c r="C8" s="6">
        <v>12876091</v>
      </c>
      <c r="D8" s="6"/>
      <c r="E8" s="7">
        <v>13987000</v>
      </c>
      <c r="F8" s="8">
        <v>13352000</v>
      </c>
      <c r="G8" s="8">
        <v>2672132</v>
      </c>
      <c r="H8" s="8">
        <v>1375398</v>
      </c>
      <c r="I8" s="8">
        <v>2705628</v>
      </c>
      <c r="J8" s="8">
        <v>6753158</v>
      </c>
      <c r="K8" s="8">
        <v>1411541</v>
      </c>
      <c r="L8" s="8">
        <v>-1526914</v>
      </c>
      <c r="M8" s="8">
        <v>13640</v>
      </c>
      <c r="N8" s="8">
        <v>-101733</v>
      </c>
      <c r="O8" s="8">
        <v>1238961</v>
      </c>
      <c r="P8" s="8">
        <v>1093096</v>
      </c>
      <c r="Q8" s="8">
        <v>1157288</v>
      </c>
      <c r="R8" s="8">
        <v>3489345</v>
      </c>
      <c r="S8" s="8"/>
      <c r="T8" s="8"/>
      <c r="U8" s="8"/>
      <c r="V8" s="8"/>
      <c r="W8" s="8">
        <v>10140770</v>
      </c>
      <c r="X8" s="8">
        <v>5311646</v>
      </c>
      <c r="Y8" s="8">
        <v>4829124</v>
      </c>
      <c r="Z8" s="2">
        <v>90.92</v>
      </c>
      <c r="AA8" s="6">
        <v>13352000</v>
      </c>
    </row>
    <row r="9" spans="1:27" ht="13.5">
      <c r="A9" s="25" t="s">
        <v>35</v>
      </c>
      <c r="B9" s="24"/>
      <c r="C9" s="6">
        <v>21285791</v>
      </c>
      <c r="D9" s="6"/>
      <c r="E9" s="7">
        <v>22998000</v>
      </c>
      <c r="F9" s="8">
        <v>22130500</v>
      </c>
      <c r="G9" s="8">
        <v>3634394</v>
      </c>
      <c r="H9" s="8">
        <v>1414531</v>
      </c>
      <c r="I9" s="8">
        <v>3639589</v>
      </c>
      <c r="J9" s="8">
        <v>8688514</v>
      </c>
      <c r="K9" s="8">
        <v>1360789</v>
      </c>
      <c r="L9" s="8">
        <v>-2608808</v>
      </c>
      <c r="M9" s="8">
        <v>3603677</v>
      </c>
      <c r="N9" s="8">
        <v>2355658</v>
      </c>
      <c r="O9" s="8">
        <v>1887038</v>
      </c>
      <c r="P9" s="8">
        <v>1866134</v>
      </c>
      <c r="Q9" s="8">
        <v>1844128</v>
      </c>
      <c r="R9" s="8">
        <v>5597300</v>
      </c>
      <c r="S9" s="8"/>
      <c r="T9" s="8"/>
      <c r="U9" s="8"/>
      <c r="V9" s="8"/>
      <c r="W9" s="8">
        <v>16641472</v>
      </c>
      <c r="X9" s="8">
        <v>20303057</v>
      </c>
      <c r="Y9" s="8">
        <v>-3661585</v>
      </c>
      <c r="Z9" s="2">
        <v>-18.03</v>
      </c>
      <c r="AA9" s="6">
        <v>22130500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839089</v>
      </c>
      <c r="D11" s="6"/>
      <c r="E11" s="7">
        <v>405000</v>
      </c>
      <c r="F11" s="8">
        <v>839000</v>
      </c>
      <c r="G11" s="8">
        <v>155184</v>
      </c>
      <c r="H11" s="8">
        <v>86371</v>
      </c>
      <c r="I11" s="8">
        <v>167755</v>
      </c>
      <c r="J11" s="8">
        <v>409310</v>
      </c>
      <c r="K11" s="8">
        <v>153773</v>
      </c>
      <c r="L11" s="8">
        <v>485223</v>
      </c>
      <c r="M11" s="8">
        <v>75598</v>
      </c>
      <c r="N11" s="8">
        <v>714594</v>
      </c>
      <c r="O11" s="8">
        <v>-510326</v>
      </c>
      <c r="P11" s="8">
        <v>71592</v>
      </c>
      <c r="Q11" s="8">
        <v>68002</v>
      </c>
      <c r="R11" s="8">
        <v>-370732</v>
      </c>
      <c r="S11" s="8"/>
      <c r="T11" s="8"/>
      <c r="U11" s="8"/>
      <c r="V11" s="8"/>
      <c r="W11" s="8">
        <v>753172</v>
      </c>
      <c r="X11" s="8">
        <v>665502</v>
      </c>
      <c r="Y11" s="8">
        <v>87670</v>
      </c>
      <c r="Z11" s="2">
        <v>13.17</v>
      </c>
      <c r="AA11" s="6">
        <v>839000</v>
      </c>
    </row>
    <row r="12" spans="1:27" ht="13.5">
      <c r="A12" s="25" t="s">
        <v>37</v>
      </c>
      <c r="B12" s="29"/>
      <c r="C12" s="6">
        <v>6202756</v>
      </c>
      <c r="D12" s="6"/>
      <c r="E12" s="7">
        <v>5447000</v>
      </c>
      <c r="F12" s="8">
        <v>7452000</v>
      </c>
      <c r="G12" s="8">
        <v>523965</v>
      </c>
      <c r="H12" s="8">
        <v>666581</v>
      </c>
      <c r="I12" s="8">
        <v>755749</v>
      </c>
      <c r="J12" s="8">
        <v>1946295</v>
      </c>
      <c r="K12" s="8">
        <v>538880</v>
      </c>
      <c r="L12" s="8">
        <v>597436</v>
      </c>
      <c r="M12" s="8">
        <v>726480</v>
      </c>
      <c r="N12" s="8">
        <v>1862796</v>
      </c>
      <c r="O12" s="8">
        <v>819018</v>
      </c>
      <c r="P12" s="8">
        <v>210933</v>
      </c>
      <c r="Q12" s="8">
        <v>646426</v>
      </c>
      <c r="R12" s="8">
        <v>1676377</v>
      </c>
      <c r="S12" s="8"/>
      <c r="T12" s="8"/>
      <c r="U12" s="8"/>
      <c r="V12" s="8"/>
      <c r="W12" s="8">
        <v>5485468</v>
      </c>
      <c r="X12" s="8">
        <v>3720901</v>
      </c>
      <c r="Y12" s="8">
        <v>1764567</v>
      </c>
      <c r="Z12" s="2">
        <v>47.42</v>
      </c>
      <c r="AA12" s="6">
        <v>7452000</v>
      </c>
    </row>
    <row r="13" spans="1:27" ht="13.5">
      <c r="A13" s="23" t="s">
        <v>38</v>
      </c>
      <c r="B13" s="29"/>
      <c r="C13" s="6">
        <v>7390157</v>
      </c>
      <c r="D13" s="6"/>
      <c r="E13" s="7">
        <v>4542000</v>
      </c>
      <c r="F13" s="8">
        <v>7981000</v>
      </c>
      <c r="G13" s="8">
        <v>1377885</v>
      </c>
      <c r="H13" s="8">
        <v>723447</v>
      </c>
      <c r="I13" s="8">
        <v>1475488</v>
      </c>
      <c r="J13" s="8">
        <v>3576820</v>
      </c>
      <c r="K13" s="8">
        <v>751700</v>
      </c>
      <c r="L13" s="8">
        <v>-732290</v>
      </c>
      <c r="M13" s="8">
        <v>769905</v>
      </c>
      <c r="N13" s="8">
        <v>789315</v>
      </c>
      <c r="O13" s="8">
        <v>707080</v>
      </c>
      <c r="P13" s="8">
        <v>766035</v>
      </c>
      <c r="Q13" s="8">
        <v>697155</v>
      </c>
      <c r="R13" s="8">
        <v>2170270</v>
      </c>
      <c r="S13" s="8"/>
      <c r="T13" s="8"/>
      <c r="U13" s="8"/>
      <c r="V13" s="8"/>
      <c r="W13" s="8">
        <v>6536405</v>
      </c>
      <c r="X13" s="8">
        <v>5602715</v>
      </c>
      <c r="Y13" s="8">
        <v>933690</v>
      </c>
      <c r="Z13" s="2">
        <v>16.66</v>
      </c>
      <c r="AA13" s="6">
        <v>7981000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9934862</v>
      </c>
      <c r="D15" s="6"/>
      <c r="E15" s="7">
        <v>12472000</v>
      </c>
      <c r="F15" s="8">
        <v>22282000</v>
      </c>
      <c r="G15" s="8">
        <v>28610</v>
      </c>
      <c r="H15" s="8">
        <v>410002</v>
      </c>
      <c r="I15" s="8">
        <v>300220</v>
      </c>
      <c r="J15" s="8">
        <v>738832</v>
      </c>
      <c r="K15" s="8">
        <v>25283591</v>
      </c>
      <c r="L15" s="8">
        <v>-24592749</v>
      </c>
      <c r="M15" s="8">
        <v>328357</v>
      </c>
      <c r="N15" s="8">
        <v>1019199</v>
      </c>
      <c r="O15" s="8">
        <v>328816</v>
      </c>
      <c r="P15" s="8">
        <v>319253</v>
      </c>
      <c r="Q15" s="8">
        <v>6936</v>
      </c>
      <c r="R15" s="8">
        <v>655005</v>
      </c>
      <c r="S15" s="8"/>
      <c r="T15" s="8"/>
      <c r="U15" s="8"/>
      <c r="V15" s="8"/>
      <c r="W15" s="8">
        <v>2413036</v>
      </c>
      <c r="X15" s="8">
        <v>3800146</v>
      </c>
      <c r="Y15" s="8">
        <v>-1387110</v>
      </c>
      <c r="Z15" s="2">
        <v>-36.5</v>
      </c>
      <c r="AA15" s="6">
        <v>22282000</v>
      </c>
    </row>
    <row r="16" spans="1:27" ht="13.5">
      <c r="A16" s="23" t="s">
        <v>41</v>
      </c>
      <c r="B16" s="29"/>
      <c r="C16" s="6">
        <v>1878</v>
      </c>
      <c r="D16" s="6"/>
      <c r="E16" s="7">
        <v>262000</v>
      </c>
      <c r="F16" s="8">
        <v>103000</v>
      </c>
      <c r="G16" s="8">
        <v>240</v>
      </c>
      <c r="H16" s="8">
        <v>120</v>
      </c>
      <c r="I16" s="8">
        <v>3781</v>
      </c>
      <c r="J16" s="8">
        <v>4141</v>
      </c>
      <c r="K16" s="8">
        <v>11221</v>
      </c>
      <c r="L16" s="8">
        <v>10567</v>
      </c>
      <c r="M16" s="8">
        <v>12997</v>
      </c>
      <c r="N16" s="8">
        <v>34785</v>
      </c>
      <c r="O16" s="8">
        <v>32085</v>
      </c>
      <c r="P16" s="8">
        <v>7355</v>
      </c>
      <c r="Q16" s="8">
        <v>5930</v>
      </c>
      <c r="R16" s="8">
        <v>45370</v>
      </c>
      <c r="S16" s="8"/>
      <c r="T16" s="8"/>
      <c r="U16" s="8"/>
      <c r="V16" s="8"/>
      <c r="W16" s="8">
        <v>84296</v>
      </c>
      <c r="X16" s="8">
        <v>157615</v>
      </c>
      <c r="Y16" s="8">
        <v>-73319</v>
      </c>
      <c r="Z16" s="2">
        <v>-46.52</v>
      </c>
      <c r="AA16" s="6">
        <v>103000</v>
      </c>
    </row>
    <row r="17" spans="1:27" ht="13.5">
      <c r="A17" s="23" t="s">
        <v>42</v>
      </c>
      <c r="B17" s="29"/>
      <c r="C17" s="6">
        <v>4312596</v>
      </c>
      <c r="D17" s="6"/>
      <c r="E17" s="7">
        <v>4413000</v>
      </c>
      <c r="F17" s="8">
        <v>4464000</v>
      </c>
      <c r="G17" s="8">
        <v>171770</v>
      </c>
      <c r="H17" s="8">
        <v>251925</v>
      </c>
      <c r="I17" s="8">
        <v>211369</v>
      </c>
      <c r="J17" s="8">
        <v>635064</v>
      </c>
      <c r="K17" s="8">
        <v>288191</v>
      </c>
      <c r="L17" s="8">
        <v>806986</v>
      </c>
      <c r="M17" s="8">
        <v>209894</v>
      </c>
      <c r="N17" s="8">
        <v>1305071</v>
      </c>
      <c r="O17" s="8">
        <v>458966</v>
      </c>
      <c r="P17" s="8">
        <v>293547</v>
      </c>
      <c r="Q17" s="8">
        <v>264838</v>
      </c>
      <c r="R17" s="8">
        <v>1017351</v>
      </c>
      <c r="S17" s="8"/>
      <c r="T17" s="8"/>
      <c r="U17" s="8"/>
      <c r="V17" s="8"/>
      <c r="W17" s="8">
        <v>2957486</v>
      </c>
      <c r="X17" s="8">
        <v>3206832</v>
      </c>
      <c r="Y17" s="8">
        <v>-249346</v>
      </c>
      <c r="Z17" s="2">
        <v>-7.78</v>
      </c>
      <c r="AA17" s="6">
        <v>4464000</v>
      </c>
    </row>
    <row r="18" spans="1:27" ht="13.5">
      <c r="A18" s="23" t="s">
        <v>43</v>
      </c>
      <c r="B18" s="29"/>
      <c r="C18" s="6">
        <v>56536590</v>
      </c>
      <c r="D18" s="6"/>
      <c r="E18" s="7">
        <v>67092435</v>
      </c>
      <c r="F18" s="8">
        <v>67117609</v>
      </c>
      <c r="G18" s="8">
        <v>18760000</v>
      </c>
      <c r="H18" s="8"/>
      <c r="I18" s="8"/>
      <c r="J18" s="8">
        <v>18760000</v>
      </c>
      <c r="K18" s="8">
        <v>2816412</v>
      </c>
      <c r="L18" s="8"/>
      <c r="M18" s="8">
        <v>15008000</v>
      </c>
      <c r="N18" s="8">
        <v>17824412</v>
      </c>
      <c r="O18" s="8">
        <v>3414786</v>
      </c>
      <c r="P18" s="8"/>
      <c r="Q18" s="8">
        <v>11257000</v>
      </c>
      <c r="R18" s="8">
        <v>14671786</v>
      </c>
      <c r="S18" s="8"/>
      <c r="T18" s="8"/>
      <c r="U18" s="8"/>
      <c r="V18" s="8"/>
      <c r="W18" s="8">
        <v>51256198</v>
      </c>
      <c r="X18" s="8">
        <v>50325623</v>
      </c>
      <c r="Y18" s="8">
        <v>930575</v>
      </c>
      <c r="Z18" s="2">
        <v>1.85</v>
      </c>
      <c r="AA18" s="6">
        <v>67117609</v>
      </c>
    </row>
    <row r="19" spans="1:27" ht="13.5">
      <c r="A19" s="23" t="s">
        <v>44</v>
      </c>
      <c r="B19" s="29"/>
      <c r="C19" s="6">
        <v>7588726</v>
      </c>
      <c r="D19" s="6"/>
      <c r="E19" s="7">
        <v>13712000</v>
      </c>
      <c r="F19" s="26">
        <v>13746000</v>
      </c>
      <c r="G19" s="26">
        <v>400469</v>
      </c>
      <c r="H19" s="26">
        <v>775770</v>
      </c>
      <c r="I19" s="26">
        <v>702251</v>
      </c>
      <c r="J19" s="26">
        <v>1878490</v>
      </c>
      <c r="K19" s="26">
        <v>466872</v>
      </c>
      <c r="L19" s="26">
        <v>755679</v>
      </c>
      <c r="M19" s="26">
        <v>6251999</v>
      </c>
      <c r="N19" s="26">
        <v>7474550</v>
      </c>
      <c r="O19" s="26">
        <v>1118355</v>
      </c>
      <c r="P19" s="26">
        <v>582613</v>
      </c>
      <c r="Q19" s="26">
        <v>361736</v>
      </c>
      <c r="R19" s="26">
        <v>2062704</v>
      </c>
      <c r="S19" s="26"/>
      <c r="T19" s="26"/>
      <c r="U19" s="26"/>
      <c r="V19" s="26"/>
      <c r="W19" s="26">
        <v>11415744</v>
      </c>
      <c r="X19" s="26">
        <v>6395216</v>
      </c>
      <c r="Y19" s="26">
        <v>5020528</v>
      </c>
      <c r="Z19" s="27">
        <v>78.5</v>
      </c>
      <c r="AA19" s="28">
        <v>13746000</v>
      </c>
    </row>
    <row r="20" spans="1:27" ht="13.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321237536</v>
      </c>
      <c r="D21" s="33">
        <f t="shared" si="0"/>
        <v>0</v>
      </c>
      <c r="E21" s="34">
        <f t="shared" si="0"/>
        <v>368167164</v>
      </c>
      <c r="F21" s="35">
        <f t="shared" si="0"/>
        <v>382287839</v>
      </c>
      <c r="G21" s="35">
        <f t="shared" si="0"/>
        <v>78271021</v>
      </c>
      <c r="H21" s="35">
        <f t="shared" si="0"/>
        <v>19482934</v>
      </c>
      <c r="I21" s="35">
        <f t="shared" si="0"/>
        <v>37953919</v>
      </c>
      <c r="J21" s="35">
        <f t="shared" si="0"/>
        <v>135707874</v>
      </c>
      <c r="K21" s="35">
        <f t="shared" si="0"/>
        <v>46831197</v>
      </c>
      <c r="L21" s="35">
        <f t="shared" si="0"/>
        <v>-47902557</v>
      </c>
      <c r="M21" s="35">
        <f t="shared" si="0"/>
        <v>63028062</v>
      </c>
      <c r="N21" s="35">
        <f t="shared" si="0"/>
        <v>61956702</v>
      </c>
      <c r="O21" s="35">
        <f t="shared" si="0"/>
        <v>24323458</v>
      </c>
      <c r="P21" s="35">
        <f t="shared" si="0"/>
        <v>19704633</v>
      </c>
      <c r="Q21" s="35">
        <f t="shared" si="0"/>
        <v>31408688</v>
      </c>
      <c r="R21" s="35">
        <f t="shared" si="0"/>
        <v>75436779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273101355</v>
      </c>
      <c r="X21" s="35">
        <f t="shared" si="0"/>
        <v>272904904</v>
      </c>
      <c r="Y21" s="35">
        <f t="shared" si="0"/>
        <v>196451</v>
      </c>
      <c r="Z21" s="36">
        <f>+IF(X21&lt;&gt;0,+(Y21/X21)*100,0)</f>
        <v>0.07198514835043053</v>
      </c>
      <c r="AA21" s="33">
        <f>SUM(AA5:AA20)</f>
        <v>382287839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117343115</v>
      </c>
      <c r="D24" s="6"/>
      <c r="E24" s="7">
        <v>134014925</v>
      </c>
      <c r="F24" s="8">
        <v>135210671</v>
      </c>
      <c r="G24" s="8">
        <v>10312128</v>
      </c>
      <c r="H24" s="8">
        <v>10034403</v>
      </c>
      <c r="I24" s="8">
        <v>9995934</v>
      </c>
      <c r="J24" s="8">
        <v>30342465</v>
      </c>
      <c r="K24" s="8">
        <v>10350472</v>
      </c>
      <c r="L24" s="8">
        <v>16003282</v>
      </c>
      <c r="M24" s="8">
        <v>10013084</v>
      </c>
      <c r="N24" s="8">
        <v>36366838</v>
      </c>
      <c r="O24" s="8">
        <v>10224088</v>
      </c>
      <c r="P24" s="8">
        <v>3530810</v>
      </c>
      <c r="Q24" s="8">
        <v>9753885</v>
      </c>
      <c r="R24" s="8">
        <v>23508783</v>
      </c>
      <c r="S24" s="8"/>
      <c r="T24" s="8"/>
      <c r="U24" s="8"/>
      <c r="V24" s="8"/>
      <c r="W24" s="8">
        <v>90218086</v>
      </c>
      <c r="X24" s="8">
        <v>100319448</v>
      </c>
      <c r="Y24" s="8">
        <v>-10101362</v>
      </c>
      <c r="Z24" s="2">
        <v>-10.07</v>
      </c>
      <c r="AA24" s="6">
        <v>135210671</v>
      </c>
    </row>
    <row r="25" spans="1:27" ht="13.5">
      <c r="A25" s="25" t="s">
        <v>49</v>
      </c>
      <c r="B25" s="24"/>
      <c r="C25" s="6">
        <v>6262499</v>
      </c>
      <c r="D25" s="6"/>
      <c r="E25" s="7">
        <v>6719578</v>
      </c>
      <c r="F25" s="8">
        <v>6822435</v>
      </c>
      <c r="G25" s="8">
        <v>536698</v>
      </c>
      <c r="H25" s="8">
        <v>536698</v>
      </c>
      <c r="I25" s="8">
        <v>536698</v>
      </c>
      <c r="J25" s="8">
        <v>1610094</v>
      </c>
      <c r="K25" s="8">
        <v>536698</v>
      </c>
      <c r="L25" s="8">
        <v>536698</v>
      </c>
      <c r="M25" s="8">
        <v>536698</v>
      </c>
      <c r="N25" s="8">
        <v>1610094</v>
      </c>
      <c r="O25" s="8">
        <v>536698</v>
      </c>
      <c r="P25" s="8">
        <v>536698</v>
      </c>
      <c r="Q25" s="8">
        <v>536698</v>
      </c>
      <c r="R25" s="8">
        <v>1610094</v>
      </c>
      <c r="S25" s="8"/>
      <c r="T25" s="8"/>
      <c r="U25" s="8"/>
      <c r="V25" s="8"/>
      <c r="W25" s="8">
        <v>4830282</v>
      </c>
      <c r="X25" s="8">
        <v>5065399</v>
      </c>
      <c r="Y25" s="8">
        <v>-235117</v>
      </c>
      <c r="Z25" s="2">
        <v>-4.64</v>
      </c>
      <c r="AA25" s="6">
        <v>6822435</v>
      </c>
    </row>
    <row r="26" spans="1:27" ht="13.5">
      <c r="A26" s="25" t="s">
        <v>50</v>
      </c>
      <c r="B26" s="24"/>
      <c r="C26" s="6">
        <v>16122564</v>
      </c>
      <c r="D26" s="6"/>
      <c r="E26" s="7">
        <v>21475000</v>
      </c>
      <c r="F26" s="8">
        <v>31674000</v>
      </c>
      <c r="G26" s="8"/>
      <c r="H26" s="8"/>
      <c r="I26" s="8">
        <v>5368749</v>
      </c>
      <c r="J26" s="8">
        <v>5368749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>
        <v>5368749</v>
      </c>
      <c r="X26" s="8">
        <v>18655997</v>
      </c>
      <c r="Y26" s="8">
        <v>-13287248</v>
      </c>
      <c r="Z26" s="2">
        <v>-71.22</v>
      </c>
      <c r="AA26" s="6">
        <v>31674000</v>
      </c>
    </row>
    <row r="27" spans="1:27" ht="13.5">
      <c r="A27" s="25" t="s">
        <v>51</v>
      </c>
      <c r="B27" s="24"/>
      <c r="C27" s="6">
        <v>20170941</v>
      </c>
      <c r="D27" s="6"/>
      <c r="E27" s="7">
        <v>23284000</v>
      </c>
      <c r="F27" s="8">
        <v>22672000</v>
      </c>
      <c r="G27" s="8"/>
      <c r="H27" s="8"/>
      <c r="I27" s="8">
        <v>5820987</v>
      </c>
      <c r="J27" s="8">
        <v>5820987</v>
      </c>
      <c r="K27" s="8"/>
      <c r="L27" s="8"/>
      <c r="M27" s="8"/>
      <c r="N27" s="8"/>
      <c r="O27" s="8"/>
      <c r="P27" s="8">
        <v>9293682</v>
      </c>
      <c r="Q27" s="8"/>
      <c r="R27" s="8">
        <v>9293682</v>
      </c>
      <c r="S27" s="8"/>
      <c r="T27" s="8"/>
      <c r="U27" s="8"/>
      <c r="V27" s="8"/>
      <c r="W27" s="8">
        <v>15114669</v>
      </c>
      <c r="X27" s="8">
        <v>17309961</v>
      </c>
      <c r="Y27" s="8">
        <v>-2195292</v>
      </c>
      <c r="Z27" s="2">
        <v>-12.68</v>
      </c>
      <c r="AA27" s="6">
        <v>22672000</v>
      </c>
    </row>
    <row r="28" spans="1:27" ht="13.5">
      <c r="A28" s="25" t="s">
        <v>52</v>
      </c>
      <c r="B28" s="24"/>
      <c r="C28" s="6">
        <v>15288120</v>
      </c>
      <c r="D28" s="6"/>
      <c r="E28" s="7">
        <v>13967895</v>
      </c>
      <c r="F28" s="8">
        <v>15710572</v>
      </c>
      <c r="G28" s="8"/>
      <c r="H28" s="8"/>
      <c r="I28" s="8">
        <v>1756224</v>
      </c>
      <c r="J28" s="8">
        <v>1756224</v>
      </c>
      <c r="K28" s="8"/>
      <c r="L28" s="8"/>
      <c r="M28" s="8">
        <v>2035456</v>
      </c>
      <c r="N28" s="8">
        <v>2035456</v>
      </c>
      <c r="O28" s="8"/>
      <c r="P28" s="8"/>
      <c r="Q28" s="8"/>
      <c r="R28" s="8"/>
      <c r="S28" s="8"/>
      <c r="T28" s="8"/>
      <c r="U28" s="8"/>
      <c r="V28" s="8"/>
      <c r="W28" s="8">
        <v>3791680</v>
      </c>
      <c r="X28" s="8">
        <v>8348648</v>
      </c>
      <c r="Y28" s="8">
        <v>-4556968</v>
      </c>
      <c r="Z28" s="2">
        <v>-54.58</v>
      </c>
      <c r="AA28" s="6">
        <v>15710572</v>
      </c>
    </row>
    <row r="29" spans="1:27" ht="13.5">
      <c r="A29" s="25" t="s">
        <v>53</v>
      </c>
      <c r="B29" s="24"/>
      <c r="C29" s="6">
        <v>83689112</v>
      </c>
      <c r="D29" s="6"/>
      <c r="E29" s="7">
        <v>96543000</v>
      </c>
      <c r="F29" s="8">
        <v>96543000</v>
      </c>
      <c r="G29" s="8">
        <v>798280</v>
      </c>
      <c r="H29" s="8">
        <v>10758089</v>
      </c>
      <c r="I29" s="8">
        <v>11378357</v>
      </c>
      <c r="J29" s="8">
        <v>22934726</v>
      </c>
      <c r="K29" s="8">
        <v>8774349</v>
      </c>
      <c r="L29" s="8">
        <v>6718996</v>
      </c>
      <c r="M29" s="8">
        <v>6683898</v>
      </c>
      <c r="N29" s="8">
        <v>22177243</v>
      </c>
      <c r="O29" s="8">
        <v>6624298</v>
      </c>
      <c r="P29" s="8">
        <v>6978662</v>
      </c>
      <c r="Q29" s="8">
        <v>8163395</v>
      </c>
      <c r="R29" s="8">
        <v>21766355</v>
      </c>
      <c r="S29" s="8"/>
      <c r="T29" s="8"/>
      <c r="U29" s="8"/>
      <c r="V29" s="8"/>
      <c r="W29" s="8">
        <v>66878324</v>
      </c>
      <c r="X29" s="8">
        <v>72407250</v>
      </c>
      <c r="Y29" s="8">
        <v>-5528926</v>
      </c>
      <c r="Z29" s="2">
        <v>-7.64</v>
      </c>
      <c r="AA29" s="6">
        <v>96543000</v>
      </c>
    </row>
    <row r="30" spans="1:27" ht="13.5">
      <c r="A30" s="25" t="s">
        <v>54</v>
      </c>
      <c r="B30" s="24"/>
      <c r="C30" s="6">
        <v>12552615</v>
      </c>
      <c r="D30" s="6"/>
      <c r="E30" s="7">
        <v>12069880</v>
      </c>
      <c r="F30" s="8">
        <v>12661540</v>
      </c>
      <c r="G30" s="8">
        <v>810568</v>
      </c>
      <c r="H30" s="8">
        <v>590048</v>
      </c>
      <c r="I30" s="8">
        <v>1154900</v>
      </c>
      <c r="J30" s="8">
        <v>2555516</v>
      </c>
      <c r="K30" s="8">
        <v>855267</v>
      </c>
      <c r="L30" s="8">
        <v>1334500</v>
      </c>
      <c r="M30" s="8">
        <v>691162</v>
      </c>
      <c r="N30" s="8">
        <v>2880929</v>
      </c>
      <c r="O30" s="8">
        <v>1177439</v>
      </c>
      <c r="P30" s="8">
        <v>952181</v>
      </c>
      <c r="Q30" s="8">
        <v>691633</v>
      </c>
      <c r="R30" s="8">
        <v>2821253</v>
      </c>
      <c r="S30" s="8"/>
      <c r="T30" s="8"/>
      <c r="U30" s="8"/>
      <c r="V30" s="8"/>
      <c r="W30" s="8">
        <v>8257698</v>
      </c>
      <c r="X30" s="8">
        <v>8682674</v>
      </c>
      <c r="Y30" s="8">
        <v>-424976</v>
      </c>
      <c r="Z30" s="2">
        <v>-4.89</v>
      </c>
      <c r="AA30" s="6">
        <v>12661540</v>
      </c>
    </row>
    <row r="31" spans="1:27" ht="13.5">
      <c r="A31" s="25" t="s">
        <v>55</v>
      </c>
      <c r="B31" s="24"/>
      <c r="C31" s="6">
        <v>16280565</v>
      </c>
      <c r="D31" s="6"/>
      <c r="E31" s="7">
        <v>26986108</v>
      </c>
      <c r="F31" s="8">
        <v>28664428</v>
      </c>
      <c r="G31" s="8">
        <v>808118</v>
      </c>
      <c r="H31" s="8">
        <v>890812</v>
      </c>
      <c r="I31" s="8">
        <v>1878599</v>
      </c>
      <c r="J31" s="8">
        <v>3577529</v>
      </c>
      <c r="K31" s="8">
        <v>1542324</v>
      </c>
      <c r="L31" s="8">
        <v>1273178</v>
      </c>
      <c r="M31" s="8">
        <v>1409196</v>
      </c>
      <c r="N31" s="8">
        <v>4224698</v>
      </c>
      <c r="O31" s="8">
        <v>1306023</v>
      </c>
      <c r="P31" s="8">
        <v>1217828</v>
      </c>
      <c r="Q31" s="8">
        <v>1575721</v>
      </c>
      <c r="R31" s="8">
        <v>4099572</v>
      </c>
      <c r="S31" s="8"/>
      <c r="T31" s="8"/>
      <c r="U31" s="8"/>
      <c r="V31" s="8"/>
      <c r="W31" s="8">
        <v>11901799</v>
      </c>
      <c r="X31" s="8">
        <v>19382552</v>
      </c>
      <c r="Y31" s="8">
        <v>-7480753</v>
      </c>
      <c r="Z31" s="2">
        <v>-38.6</v>
      </c>
      <c r="AA31" s="6">
        <v>28664428</v>
      </c>
    </row>
    <row r="32" spans="1:27" ht="13.5">
      <c r="A32" s="25" t="s">
        <v>43</v>
      </c>
      <c r="B32" s="24"/>
      <c r="C32" s="6">
        <v>5325700</v>
      </c>
      <c r="D32" s="6"/>
      <c r="E32" s="7">
        <v>6028300</v>
      </c>
      <c r="F32" s="8">
        <v>6328300</v>
      </c>
      <c r="G32" s="8">
        <v>2008000</v>
      </c>
      <c r="H32" s="8">
        <v>855550</v>
      </c>
      <c r="I32" s="8">
        <v>65000</v>
      </c>
      <c r="J32" s="8">
        <v>2928550</v>
      </c>
      <c r="K32" s="8">
        <v>70000</v>
      </c>
      <c r="L32" s="8">
        <v>584125</v>
      </c>
      <c r="M32" s="8">
        <v>20500</v>
      </c>
      <c r="N32" s="8">
        <v>674625</v>
      </c>
      <c r="O32" s="8">
        <v>115208</v>
      </c>
      <c r="P32" s="8">
        <v>736328</v>
      </c>
      <c r="Q32" s="8">
        <v>210665</v>
      </c>
      <c r="R32" s="8">
        <v>1062201</v>
      </c>
      <c r="S32" s="8"/>
      <c r="T32" s="8"/>
      <c r="U32" s="8"/>
      <c r="V32" s="8"/>
      <c r="W32" s="8">
        <v>4665376</v>
      </c>
      <c r="X32" s="8">
        <v>3359625</v>
      </c>
      <c r="Y32" s="8">
        <v>1305751</v>
      </c>
      <c r="Z32" s="2">
        <v>38.87</v>
      </c>
      <c r="AA32" s="6">
        <v>6328300</v>
      </c>
    </row>
    <row r="33" spans="1:27" ht="13.5">
      <c r="A33" s="25" t="s">
        <v>56</v>
      </c>
      <c r="B33" s="24"/>
      <c r="C33" s="6">
        <v>22685856</v>
      </c>
      <c r="D33" s="6"/>
      <c r="E33" s="7">
        <v>35409321</v>
      </c>
      <c r="F33" s="8">
        <v>35040369</v>
      </c>
      <c r="G33" s="8">
        <v>2317281</v>
      </c>
      <c r="H33" s="8">
        <v>815563</v>
      </c>
      <c r="I33" s="8">
        <v>2002694</v>
      </c>
      <c r="J33" s="8">
        <v>5135538</v>
      </c>
      <c r="K33" s="8">
        <v>2041988</v>
      </c>
      <c r="L33" s="8">
        <v>1133477</v>
      </c>
      <c r="M33" s="8">
        <v>1723679</v>
      </c>
      <c r="N33" s="8">
        <v>4899144</v>
      </c>
      <c r="O33" s="8">
        <v>3722418</v>
      </c>
      <c r="P33" s="8">
        <v>1501343</v>
      </c>
      <c r="Q33" s="8">
        <v>2178648</v>
      </c>
      <c r="R33" s="8">
        <v>7402409</v>
      </c>
      <c r="S33" s="8"/>
      <c r="T33" s="8"/>
      <c r="U33" s="8"/>
      <c r="V33" s="8"/>
      <c r="W33" s="8">
        <v>17437091</v>
      </c>
      <c r="X33" s="8">
        <v>25534577</v>
      </c>
      <c r="Y33" s="8">
        <v>-8097486</v>
      </c>
      <c r="Z33" s="2">
        <v>-31.71</v>
      </c>
      <c r="AA33" s="6">
        <v>35040369</v>
      </c>
    </row>
    <row r="34" spans="1:27" ht="13.5">
      <c r="A34" s="23" t="s">
        <v>57</v>
      </c>
      <c r="B34" s="29"/>
      <c r="C34" s="6">
        <v>-395316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315325771</v>
      </c>
      <c r="D35" s="33">
        <f>SUM(D24:D34)</f>
        <v>0</v>
      </c>
      <c r="E35" s="34">
        <f t="shared" si="1"/>
        <v>376498007</v>
      </c>
      <c r="F35" s="35">
        <f t="shared" si="1"/>
        <v>391327315</v>
      </c>
      <c r="G35" s="35">
        <f t="shared" si="1"/>
        <v>17591073</v>
      </c>
      <c r="H35" s="35">
        <f t="shared" si="1"/>
        <v>24481163</v>
      </c>
      <c r="I35" s="35">
        <f t="shared" si="1"/>
        <v>39958142</v>
      </c>
      <c r="J35" s="35">
        <f t="shared" si="1"/>
        <v>82030378</v>
      </c>
      <c r="K35" s="35">
        <f t="shared" si="1"/>
        <v>24171098</v>
      </c>
      <c r="L35" s="35">
        <f t="shared" si="1"/>
        <v>27584256</v>
      </c>
      <c r="M35" s="35">
        <f t="shared" si="1"/>
        <v>23113673</v>
      </c>
      <c r="N35" s="35">
        <f t="shared" si="1"/>
        <v>74869027</v>
      </c>
      <c r="O35" s="35">
        <f t="shared" si="1"/>
        <v>23706172</v>
      </c>
      <c r="P35" s="35">
        <f t="shared" si="1"/>
        <v>24747532</v>
      </c>
      <c r="Q35" s="35">
        <f t="shared" si="1"/>
        <v>23110645</v>
      </c>
      <c r="R35" s="35">
        <f t="shared" si="1"/>
        <v>71564349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228463754</v>
      </c>
      <c r="X35" s="35">
        <f t="shared" si="1"/>
        <v>279066131</v>
      </c>
      <c r="Y35" s="35">
        <f t="shared" si="1"/>
        <v>-50602377</v>
      </c>
      <c r="Z35" s="36">
        <f>+IF(X35&lt;&gt;0,+(Y35/X35)*100,0)</f>
        <v>-18.13275470537125</v>
      </c>
      <c r="AA35" s="33">
        <f>SUM(AA24:AA34)</f>
        <v>391327315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5911765</v>
      </c>
      <c r="D37" s="46">
        <f>+D21-D35</f>
        <v>0</v>
      </c>
      <c r="E37" s="47">
        <f t="shared" si="2"/>
        <v>-8330843</v>
      </c>
      <c r="F37" s="48">
        <f t="shared" si="2"/>
        <v>-9039476</v>
      </c>
      <c r="G37" s="48">
        <f t="shared" si="2"/>
        <v>60679948</v>
      </c>
      <c r="H37" s="48">
        <f t="shared" si="2"/>
        <v>-4998229</v>
      </c>
      <c r="I37" s="48">
        <f t="shared" si="2"/>
        <v>-2004223</v>
      </c>
      <c r="J37" s="48">
        <f t="shared" si="2"/>
        <v>53677496</v>
      </c>
      <c r="K37" s="48">
        <f t="shared" si="2"/>
        <v>22660099</v>
      </c>
      <c r="L37" s="48">
        <f t="shared" si="2"/>
        <v>-75486813</v>
      </c>
      <c r="M37" s="48">
        <f t="shared" si="2"/>
        <v>39914389</v>
      </c>
      <c r="N37" s="48">
        <f t="shared" si="2"/>
        <v>-12912325</v>
      </c>
      <c r="O37" s="48">
        <f t="shared" si="2"/>
        <v>617286</v>
      </c>
      <c r="P37" s="48">
        <f t="shared" si="2"/>
        <v>-5042899</v>
      </c>
      <c r="Q37" s="48">
        <f t="shared" si="2"/>
        <v>8298043</v>
      </c>
      <c r="R37" s="48">
        <f t="shared" si="2"/>
        <v>3872430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44637601</v>
      </c>
      <c r="X37" s="48">
        <f>IF(F21=F35,0,X21-X35)</f>
        <v>-6161227</v>
      </c>
      <c r="Y37" s="48">
        <f t="shared" si="2"/>
        <v>50798828</v>
      </c>
      <c r="Z37" s="49">
        <f>+IF(X37&lt;&gt;0,+(Y37/X37)*100,0)</f>
        <v>-824.492069517971</v>
      </c>
      <c r="AA37" s="46">
        <f>+AA21-AA35</f>
        <v>-9039476</v>
      </c>
    </row>
    <row r="38" spans="1:27" ht="22.5" customHeight="1">
      <c r="A38" s="50" t="s">
        <v>60</v>
      </c>
      <c r="B38" s="29"/>
      <c r="C38" s="6">
        <v>20514802</v>
      </c>
      <c r="D38" s="6"/>
      <c r="E38" s="7">
        <v>24066565</v>
      </c>
      <c r="F38" s="8">
        <v>24809583</v>
      </c>
      <c r="G38" s="8"/>
      <c r="H38" s="8"/>
      <c r="I38" s="8"/>
      <c r="J38" s="8"/>
      <c r="K38" s="8">
        <v>1652480</v>
      </c>
      <c r="L38" s="8"/>
      <c r="M38" s="8"/>
      <c r="N38" s="8">
        <v>1652480</v>
      </c>
      <c r="O38" s="8">
        <v>3938595</v>
      </c>
      <c r="P38" s="8"/>
      <c r="Q38" s="8"/>
      <c r="R38" s="8">
        <v>3938595</v>
      </c>
      <c r="S38" s="8"/>
      <c r="T38" s="8"/>
      <c r="U38" s="8"/>
      <c r="V38" s="8"/>
      <c r="W38" s="8">
        <v>5591075</v>
      </c>
      <c r="X38" s="8">
        <v>18955080</v>
      </c>
      <c r="Y38" s="8">
        <v>-13364005</v>
      </c>
      <c r="Z38" s="2">
        <v>-70.5</v>
      </c>
      <c r="AA38" s="6">
        <v>24809583</v>
      </c>
    </row>
    <row r="39" spans="1:27" ht="57" customHeight="1">
      <c r="A39" s="50" t="s">
        <v>61</v>
      </c>
      <c r="B39" s="29"/>
      <c r="C39" s="28">
        <v>119477</v>
      </c>
      <c r="D39" s="28"/>
      <c r="E39" s="7">
        <v>227000</v>
      </c>
      <c r="F39" s="26">
        <v>227000</v>
      </c>
      <c r="G39" s="26"/>
      <c r="H39" s="26"/>
      <c r="I39" s="26"/>
      <c r="J39" s="26"/>
      <c r="K39" s="26"/>
      <c r="L39" s="26"/>
      <c r="M39" s="26"/>
      <c r="N39" s="26"/>
      <c r="O39" s="26">
        <v>20778</v>
      </c>
      <c r="P39" s="26"/>
      <c r="Q39" s="26"/>
      <c r="R39" s="26">
        <v>20778</v>
      </c>
      <c r="S39" s="26"/>
      <c r="T39" s="26"/>
      <c r="U39" s="26"/>
      <c r="V39" s="26"/>
      <c r="W39" s="26">
        <v>20778</v>
      </c>
      <c r="X39" s="26">
        <v>51311</v>
      </c>
      <c r="Y39" s="26">
        <v>-30533</v>
      </c>
      <c r="Z39" s="27">
        <v>-59.51</v>
      </c>
      <c r="AA39" s="28">
        <v>227000</v>
      </c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26546044</v>
      </c>
      <c r="D41" s="56">
        <f>SUM(D37:D40)</f>
        <v>0</v>
      </c>
      <c r="E41" s="57">
        <f t="shared" si="3"/>
        <v>15962722</v>
      </c>
      <c r="F41" s="58">
        <f t="shared" si="3"/>
        <v>15997107</v>
      </c>
      <c r="G41" s="58">
        <f t="shared" si="3"/>
        <v>60679948</v>
      </c>
      <c r="H41" s="58">
        <f t="shared" si="3"/>
        <v>-4998229</v>
      </c>
      <c r="I41" s="58">
        <f t="shared" si="3"/>
        <v>-2004223</v>
      </c>
      <c r="J41" s="58">
        <f t="shared" si="3"/>
        <v>53677496</v>
      </c>
      <c r="K41" s="58">
        <f t="shared" si="3"/>
        <v>24312579</v>
      </c>
      <c r="L41" s="58">
        <f t="shared" si="3"/>
        <v>-75486813</v>
      </c>
      <c r="M41" s="58">
        <f t="shared" si="3"/>
        <v>39914389</v>
      </c>
      <c r="N41" s="58">
        <f t="shared" si="3"/>
        <v>-11259845</v>
      </c>
      <c r="O41" s="58">
        <f t="shared" si="3"/>
        <v>4576659</v>
      </c>
      <c r="P41" s="58">
        <f t="shared" si="3"/>
        <v>-5042899</v>
      </c>
      <c r="Q41" s="58">
        <f t="shared" si="3"/>
        <v>8298043</v>
      </c>
      <c r="R41" s="58">
        <f t="shared" si="3"/>
        <v>7831803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50249454</v>
      </c>
      <c r="X41" s="58">
        <f t="shared" si="3"/>
        <v>12845164</v>
      </c>
      <c r="Y41" s="58">
        <f t="shared" si="3"/>
        <v>37404290</v>
      </c>
      <c r="Z41" s="59">
        <f>+IF(X41&lt;&gt;0,+(Y41/X41)*100,0)</f>
        <v>291.19355735746154</v>
      </c>
      <c r="AA41" s="56">
        <f>SUM(AA37:AA40)</f>
        <v>15997107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26546044</v>
      </c>
      <c r="D43" s="64">
        <f>+D41-D42</f>
        <v>0</v>
      </c>
      <c r="E43" s="65">
        <f t="shared" si="4"/>
        <v>15962722</v>
      </c>
      <c r="F43" s="66">
        <f t="shared" si="4"/>
        <v>15997107</v>
      </c>
      <c r="G43" s="66">
        <f t="shared" si="4"/>
        <v>60679948</v>
      </c>
      <c r="H43" s="66">
        <f t="shared" si="4"/>
        <v>-4998229</v>
      </c>
      <c r="I43" s="66">
        <f t="shared" si="4"/>
        <v>-2004223</v>
      </c>
      <c r="J43" s="66">
        <f t="shared" si="4"/>
        <v>53677496</v>
      </c>
      <c r="K43" s="66">
        <f t="shared" si="4"/>
        <v>24312579</v>
      </c>
      <c r="L43" s="66">
        <f t="shared" si="4"/>
        <v>-75486813</v>
      </c>
      <c r="M43" s="66">
        <f t="shared" si="4"/>
        <v>39914389</v>
      </c>
      <c r="N43" s="66">
        <f t="shared" si="4"/>
        <v>-11259845</v>
      </c>
      <c r="O43" s="66">
        <f t="shared" si="4"/>
        <v>4576659</v>
      </c>
      <c r="P43" s="66">
        <f t="shared" si="4"/>
        <v>-5042899</v>
      </c>
      <c r="Q43" s="66">
        <f t="shared" si="4"/>
        <v>8298043</v>
      </c>
      <c r="R43" s="66">
        <f t="shared" si="4"/>
        <v>7831803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50249454</v>
      </c>
      <c r="X43" s="66">
        <f t="shared" si="4"/>
        <v>12845164</v>
      </c>
      <c r="Y43" s="66">
        <f t="shared" si="4"/>
        <v>37404290</v>
      </c>
      <c r="Z43" s="67">
        <f>+IF(X43&lt;&gt;0,+(Y43/X43)*100,0)</f>
        <v>291.19355735746154</v>
      </c>
      <c r="AA43" s="64">
        <f>+AA41-AA42</f>
        <v>15997107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26546044</v>
      </c>
      <c r="D45" s="56">
        <f>SUM(D43:D44)</f>
        <v>0</v>
      </c>
      <c r="E45" s="57">
        <f t="shared" si="5"/>
        <v>15962722</v>
      </c>
      <c r="F45" s="58">
        <f t="shared" si="5"/>
        <v>15997107</v>
      </c>
      <c r="G45" s="58">
        <f t="shared" si="5"/>
        <v>60679948</v>
      </c>
      <c r="H45" s="58">
        <f t="shared" si="5"/>
        <v>-4998229</v>
      </c>
      <c r="I45" s="58">
        <f t="shared" si="5"/>
        <v>-2004223</v>
      </c>
      <c r="J45" s="58">
        <f t="shared" si="5"/>
        <v>53677496</v>
      </c>
      <c r="K45" s="58">
        <f t="shared" si="5"/>
        <v>24312579</v>
      </c>
      <c r="L45" s="58">
        <f t="shared" si="5"/>
        <v>-75486813</v>
      </c>
      <c r="M45" s="58">
        <f t="shared" si="5"/>
        <v>39914389</v>
      </c>
      <c r="N45" s="58">
        <f t="shared" si="5"/>
        <v>-11259845</v>
      </c>
      <c r="O45" s="58">
        <f t="shared" si="5"/>
        <v>4576659</v>
      </c>
      <c r="P45" s="58">
        <f t="shared" si="5"/>
        <v>-5042899</v>
      </c>
      <c r="Q45" s="58">
        <f t="shared" si="5"/>
        <v>8298043</v>
      </c>
      <c r="R45" s="58">
        <f t="shared" si="5"/>
        <v>7831803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50249454</v>
      </c>
      <c r="X45" s="58">
        <f t="shared" si="5"/>
        <v>12845164</v>
      </c>
      <c r="Y45" s="58">
        <f t="shared" si="5"/>
        <v>37404290</v>
      </c>
      <c r="Z45" s="59">
        <f>+IF(X45&lt;&gt;0,+(Y45/X45)*100,0)</f>
        <v>291.19355735746154</v>
      </c>
      <c r="AA45" s="56">
        <f>SUM(AA43:AA44)</f>
        <v>15997107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26546044</v>
      </c>
      <c r="D47" s="71">
        <f>SUM(D45:D46)</f>
        <v>0</v>
      </c>
      <c r="E47" s="72">
        <f t="shared" si="6"/>
        <v>15962722</v>
      </c>
      <c r="F47" s="73">
        <f t="shared" si="6"/>
        <v>15997107</v>
      </c>
      <c r="G47" s="73">
        <f t="shared" si="6"/>
        <v>60679948</v>
      </c>
      <c r="H47" s="74">
        <f t="shared" si="6"/>
        <v>-4998229</v>
      </c>
      <c r="I47" s="74">
        <f t="shared" si="6"/>
        <v>-2004223</v>
      </c>
      <c r="J47" s="74">
        <f t="shared" si="6"/>
        <v>53677496</v>
      </c>
      <c r="K47" s="74">
        <f t="shared" si="6"/>
        <v>24312579</v>
      </c>
      <c r="L47" s="74">
        <f t="shared" si="6"/>
        <v>-75486813</v>
      </c>
      <c r="M47" s="73">
        <f t="shared" si="6"/>
        <v>39914389</v>
      </c>
      <c r="N47" s="73">
        <f t="shared" si="6"/>
        <v>-11259845</v>
      </c>
      <c r="O47" s="74">
        <f t="shared" si="6"/>
        <v>4576659</v>
      </c>
      <c r="P47" s="74">
        <f t="shared" si="6"/>
        <v>-5042899</v>
      </c>
      <c r="Q47" s="74">
        <f t="shared" si="6"/>
        <v>8298043</v>
      </c>
      <c r="R47" s="74">
        <f t="shared" si="6"/>
        <v>7831803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50249454</v>
      </c>
      <c r="X47" s="74">
        <f t="shared" si="6"/>
        <v>12845164</v>
      </c>
      <c r="Y47" s="74">
        <f t="shared" si="6"/>
        <v>37404290</v>
      </c>
      <c r="Z47" s="75">
        <f>+IF(X47&lt;&gt;0,+(Y47/X47)*100,0)</f>
        <v>291.19355735746154</v>
      </c>
      <c r="AA47" s="76">
        <f>SUM(AA45:AA46)</f>
        <v>15997107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73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100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209067907</v>
      </c>
      <c r="D5" s="6"/>
      <c r="E5" s="7">
        <v>226719710</v>
      </c>
      <c r="F5" s="8">
        <v>226719710</v>
      </c>
      <c r="G5" s="8">
        <v>29349095</v>
      </c>
      <c r="H5" s="8">
        <v>18159603</v>
      </c>
      <c r="I5" s="8">
        <v>18140005</v>
      </c>
      <c r="J5" s="8">
        <v>65648703</v>
      </c>
      <c r="K5" s="8">
        <v>18298768</v>
      </c>
      <c r="L5" s="8">
        <v>18268386</v>
      </c>
      <c r="M5" s="8">
        <v>17811771</v>
      </c>
      <c r="N5" s="8">
        <v>54378925</v>
      </c>
      <c r="O5" s="8">
        <v>18326625</v>
      </c>
      <c r="P5" s="8">
        <v>18087482</v>
      </c>
      <c r="Q5" s="8">
        <v>18238210</v>
      </c>
      <c r="R5" s="8">
        <v>54652317</v>
      </c>
      <c r="S5" s="8"/>
      <c r="T5" s="8"/>
      <c r="U5" s="8"/>
      <c r="V5" s="8"/>
      <c r="W5" s="8">
        <v>174679945</v>
      </c>
      <c r="X5" s="8">
        <v>170127775</v>
      </c>
      <c r="Y5" s="8">
        <v>4552170</v>
      </c>
      <c r="Z5" s="2">
        <v>2.68</v>
      </c>
      <c r="AA5" s="6">
        <v>226719710</v>
      </c>
    </row>
    <row r="6" spans="1:27" ht="13.5">
      <c r="A6" s="23" t="s">
        <v>32</v>
      </c>
      <c r="B6" s="24"/>
      <c r="C6" s="6">
        <v>297725197</v>
      </c>
      <c r="D6" s="6"/>
      <c r="E6" s="7">
        <v>359089928</v>
      </c>
      <c r="F6" s="8">
        <v>359089928</v>
      </c>
      <c r="G6" s="8">
        <v>20108013</v>
      </c>
      <c r="H6" s="8">
        <v>29890056</v>
      </c>
      <c r="I6" s="8">
        <v>29231907</v>
      </c>
      <c r="J6" s="8">
        <v>79229976</v>
      </c>
      <c r="K6" s="8">
        <v>28300035</v>
      </c>
      <c r="L6" s="8">
        <v>26691205</v>
      </c>
      <c r="M6" s="8">
        <v>26839025</v>
      </c>
      <c r="N6" s="8">
        <v>81830265</v>
      </c>
      <c r="O6" s="8">
        <v>26403564</v>
      </c>
      <c r="P6" s="8">
        <v>26622289</v>
      </c>
      <c r="Q6" s="8">
        <v>28263131</v>
      </c>
      <c r="R6" s="8">
        <v>81288984</v>
      </c>
      <c r="S6" s="8"/>
      <c r="T6" s="8"/>
      <c r="U6" s="8"/>
      <c r="V6" s="8"/>
      <c r="W6" s="8">
        <v>242349225</v>
      </c>
      <c r="X6" s="8">
        <v>269317452</v>
      </c>
      <c r="Y6" s="8">
        <v>-26968227</v>
      </c>
      <c r="Z6" s="2">
        <v>-10.01</v>
      </c>
      <c r="AA6" s="6">
        <v>359089928</v>
      </c>
    </row>
    <row r="7" spans="1:27" ht="13.5">
      <c r="A7" s="25" t="s">
        <v>33</v>
      </c>
      <c r="B7" s="24"/>
      <c r="C7" s="6">
        <v>178262607</v>
      </c>
      <c r="D7" s="6"/>
      <c r="E7" s="7">
        <v>175730000</v>
      </c>
      <c r="F7" s="8">
        <v>175730000</v>
      </c>
      <c r="G7" s="8">
        <v>2750247</v>
      </c>
      <c r="H7" s="8">
        <v>14539635</v>
      </c>
      <c r="I7" s="8">
        <v>14522854</v>
      </c>
      <c r="J7" s="8">
        <v>31812736</v>
      </c>
      <c r="K7" s="8">
        <v>14311766</v>
      </c>
      <c r="L7" s="8">
        <v>14231345</v>
      </c>
      <c r="M7" s="8">
        <v>14771720</v>
      </c>
      <c r="N7" s="8">
        <v>43314831</v>
      </c>
      <c r="O7" s="8">
        <v>16372098</v>
      </c>
      <c r="P7" s="8">
        <v>16205402</v>
      </c>
      <c r="Q7" s="8">
        <v>15798001</v>
      </c>
      <c r="R7" s="8">
        <v>48375501</v>
      </c>
      <c r="S7" s="8"/>
      <c r="T7" s="8"/>
      <c r="U7" s="8"/>
      <c r="V7" s="8"/>
      <c r="W7" s="8">
        <v>123503068</v>
      </c>
      <c r="X7" s="8">
        <v>131855284</v>
      </c>
      <c r="Y7" s="8">
        <v>-8352216</v>
      </c>
      <c r="Z7" s="2">
        <v>-6.33</v>
      </c>
      <c r="AA7" s="6">
        <v>175730000</v>
      </c>
    </row>
    <row r="8" spans="1:27" ht="13.5">
      <c r="A8" s="25" t="s">
        <v>34</v>
      </c>
      <c r="B8" s="24"/>
      <c r="C8" s="6">
        <v>64893876</v>
      </c>
      <c r="D8" s="6"/>
      <c r="E8" s="7">
        <v>72323356</v>
      </c>
      <c r="F8" s="8">
        <v>72323356</v>
      </c>
      <c r="G8" s="8">
        <v>6693377</v>
      </c>
      <c r="H8" s="8">
        <v>5736021</v>
      </c>
      <c r="I8" s="8">
        <v>6052144</v>
      </c>
      <c r="J8" s="8">
        <v>18481542</v>
      </c>
      <c r="K8" s="8">
        <v>5822362</v>
      </c>
      <c r="L8" s="8">
        <v>6233604</v>
      </c>
      <c r="M8" s="8">
        <v>5723585</v>
      </c>
      <c r="N8" s="8">
        <v>17779551</v>
      </c>
      <c r="O8" s="8">
        <v>5958823</v>
      </c>
      <c r="P8" s="8">
        <v>6412864</v>
      </c>
      <c r="Q8" s="8">
        <v>5905098</v>
      </c>
      <c r="R8" s="8">
        <v>18276785</v>
      </c>
      <c r="S8" s="8"/>
      <c r="T8" s="8"/>
      <c r="U8" s="8"/>
      <c r="V8" s="8"/>
      <c r="W8" s="8">
        <v>54537878</v>
      </c>
      <c r="X8" s="8">
        <v>54213158</v>
      </c>
      <c r="Y8" s="8">
        <v>324720</v>
      </c>
      <c r="Z8" s="2">
        <v>0.6</v>
      </c>
      <c r="AA8" s="6">
        <v>72323356</v>
      </c>
    </row>
    <row r="9" spans="1:27" ht="13.5">
      <c r="A9" s="25" t="s">
        <v>35</v>
      </c>
      <c r="B9" s="24"/>
      <c r="C9" s="6">
        <v>72278209</v>
      </c>
      <c r="D9" s="6"/>
      <c r="E9" s="7">
        <v>75536928</v>
      </c>
      <c r="F9" s="8">
        <v>75536928</v>
      </c>
      <c r="G9" s="8">
        <v>6337448</v>
      </c>
      <c r="H9" s="8">
        <v>6308685</v>
      </c>
      <c r="I9" s="8">
        <v>6162935</v>
      </c>
      <c r="J9" s="8">
        <v>18809068</v>
      </c>
      <c r="K9" s="8">
        <v>6185393</v>
      </c>
      <c r="L9" s="8">
        <v>6244481</v>
      </c>
      <c r="M9" s="8">
        <v>5989578</v>
      </c>
      <c r="N9" s="8">
        <v>18419452</v>
      </c>
      <c r="O9" s="8">
        <v>6049970</v>
      </c>
      <c r="P9" s="8">
        <v>6087314</v>
      </c>
      <c r="Q9" s="8">
        <v>6014339</v>
      </c>
      <c r="R9" s="8">
        <v>18151623</v>
      </c>
      <c r="S9" s="8"/>
      <c r="T9" s="8"/>
      <c r="U9" s="8"/>
      <c r="V9" s="8"/>
      <c r="W9" s="8">
        <v>55380143</v>
      </c>
      <c r="X9" s="8">
        <v>56654172</v>
      </c>
      <c r="Y9" s="8">
        <v>-1274029</v>
      </c>
      <c r="Z9" s="2">
        <v>-2.25</v>
      </c>
      <c r="AA9" s="6">
        <v>75536928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13931138</v>
      </c>
      <c r="D11" s="6"/>
      <c r="E11" s="7">
        <v>17290680</v>
      </c>
      <c r="F11" s="8">
        <v>14840524</v>
      </c>
      <c r="G11" s="8">
        <v>741485</v>
      </c>
      <c r="H11" s="8">
        <v>1421177</v>
      </c>
      <c r="I11" s="8">
        <v>1486246</v>
      </c>
      <c r="J11" s="8">
        <v>3648908</v>
      </c>
      <c r="K11" s="8">
        <v>1660957</v>
      </c>
      <c r="L11" s="8">
        <v>1519944</v>
      </c>
      <c r="M11" s="8">
        <v>1527287</v>
      </c>
      <c r="N11" s="8">
        <v>4708188</v>
      </c>
      <c r="O11" s="8">
        <v>1377234</v>
      </c>
      <c r="P11" s="8">
        <v>901953</v>
      </c>
      <c r="Q11" s="8">
        <v>697581</v>
      </c>
      <c r="R11" s="8">
        <v>2976768</v>
      </c>
      <c r="S11" s="8"/>
      <c r="T11" s="8"/>
      <c r="U11" s="8"/>
      <c r="V11" s="8"/>
      <c r="W11" s="8">
        <v>11333864</v>
      </c>
      <c r="X11" s="8">
        <v>11742933</v>
      </c>
      <c r="Y11" s="8">
        <v>-409069</v>
      </c>
      <c r="Z11" s="2">
        <v>-3.48</v>
      </c>
      <c r="AA11" s="6">
        <v>14840524</v>
      </c>
    </row>
    <row r="12" spans="1:27" ht="13.5">
      <c r="A12" s="25" t="s">
        <v>37</v>
      </c>
      <c r="B12" s="29"/>
      <c r="C12" s="6">
        <v>50414600</v>
      </c>
      <c r="D12" s="6"/>
      <c r="E12" s="7">
        <v>47609256</v>
      </c>
      <c r="F12" s="8">
        <v>47609259</v>
      </c>
      <c r="G12" s="8">
        <v>3473149</v>
      </c>
      <c r="H12" s="8">
        <v>4680041</v>
      </c>
      <c r="I12" s="8">
        <v>4080168</v>
      </c>
      <c r="J12" s="8">
        <v>12233358</v>
      </c>
      <c r="K12" s="8">
        <v>4390036</v>
      </c>
      <c r="L12" s="8">
        <v>3912509</v>
      </c>
      <c r="M12" s="8">
        <v>4015292</v>
      </c>
      <c r="N12" s="8">
        <v>12317837</v>
      </c>
      <c r="O12" s="8">
        <v>4188482</v>
      </c>
      <c r="P12" s="8">
        <v>3885133</v>
      </c>
      <c r="Q12" s="8">
        <v>4214168</v>
      </c>
      <c r="R12" s="8">
        <v>12287783</v>
      </c>
      <c r="S12" s="8"/>
      <c r="T12" s="8"/>
      <c r="U12" s="8"/>
      <c r="V12" s="8"/>
      <c r="W12" s="8">
        <v>36838978</v>
      </c>
      <c r="X12" s="8">
        <v>35985344</v>
      </c>
      <c r="Y12" s="8">
        <v>853634</v>
      </c>
      <c r="Z12" s="2">
        <v>2.37</v>
      </c>
      <c r="AA12" s="6">
        <v>47609259</v>
      </c>
    </row>
    <row r="13" spans="1:27" ht="13.5">
      <c r="A13" s="23" t="s">
        <v>38</v>
      </c>
      <c r="B13" s="29"/>
      <c r="C13" s="6">
        <v>13644056</v>
      </c>
      <c r="D13" s="6"/>
      <c r="E13" s="7">
        <v>13776312</v>
      </c>
      <c r="F13" s="8">
        <v>13776312</v>
      </c>
      <c r="G13" s="8">
        <v>1153809</v>
      </c>
      <c r="H13" s="8">
        <v>1259323</v>
      </c>
      <c r="I13" s="8">
        <v>1060094</v>
      </c>
      <c r="J13" s="8">
        <v>3473226</v>
      </c>
      <c r="K13" s="8">
        <v>1334319</v>
      </c>
      <c r="L13" s="8">
        <v>1346350</v>
      </c>
      <c r="M13" s="8">
        <v>1174094</v>
      </c>
      <c r="N13" s="8">
        <v>3854763</v>
      </c>
      <c r="O13" s="8">
        <v>1165979</v>
      </c>
      <c r="P13" s="8">
        <v>1076541</v>
      </c>
      <c r="Q13" s="8">
        <v>1071147</v>
      </c>
      <c r="R13" s="8">
        <v>3313667</v>
      </c>
      <c r="S13" s="8"/>
      <c r="T13" s="8"/>
      <c r="U13" s="8"/>
      <c r="V13" s="8"/>
      <c r="W13" s="8">
        <v>10641656</v>
      </c>
      <c r="X13" s="8">
        <v>10332234</v>
      </c>
      <c r="Y13" s="8">
        <v>309422</v>
      </c>
      <c r="Z13" s="2">
        <v>2.99</v>
      </c>
      <c r="AA13" s="6">
        <v>13776312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28993379</v>
      </c>
      <c r="D15" s="6"/>
      <c r="E15" s="7">
        <v>33698517</v>
      </c>
      <c r="F15" s="8">
        <v>18864461</v>
      </c>
      <c r="G15" s="8">
        <v>44607</v>
      </c>
      <c r="H15" s="8">
        <v>2739</v>
      </c>
      <c r="I15" s="8">
        <v>4010906</v>
      </c>
      <c r="J15" s="8">
        <v>4058252</v>
      </c>
      <c r="K15" s="8">
        <v>120614</v>
      </c>
      <c r="L15" s="8">
        <v>2769041</v>
      </c>
      <c r="M15" s="8">
        <v>5277983</v>
      </c>
      <c r="N15" s="8">
        <v>8167638</v>
      </c>
      <c r="O15" s="8">
        <v>5575</v>
      </c>
      <c r="P15" s="8">
        <v>90471</v>
      </c>
      <c r="Q15" s="8">
        <v>8372752</v>
      </c>
      <c r="R15" s="8">
        <v>8468798</v>
      </c>
      <c r="S15" s="8"/>
      <c r="T15" s="8"/>
      <c r="U15" s="8"/>
      <c r="V15" s="8"/>
      <c r="W15" s="8">
        <v>20694688</v>
      </c>
      <c r="X15" s="8">
        <v>17856864</v>
      </c>
      <c r="Y15" s="8">
        <v>2837824</v>
      </c>
      <c r="Z15" s="2">
        <v>15.89</v>
      </c>
      <c r="AA15" s="6">
        <v>18864461</v>
      </c>
    </row>
    <row r="16" spans="1:27" ht="13.5">
      <c r="A16" s="23" t="s">
        <v>41</v>
      </c>
      <c r="B16" s="29"/>
      <c r="C16" s="6">
        <v>1783140</v>
      </c>
      <c r="D16" s="6"/>
      <c r="E16" s="7">
        <v>1413924</v>
      </c>
      <c r="F16" s="8">
        <v>1413924</v>
      </c>
      <c r="G16" s="8">
        <v>126200</v>
      </c>
      <c r="H16" s="8">
        <v>110021</v>
      </c>
      <c r="I16" s="8">
        <v>100997</v>
      </c>
      <c r="J16" s="8">
        <v>337218</v>
      </c>
      <c r="K16" s="8">
        <v>128159</v>
      </c>
      <c r="L16" s="8">
        <v>95811</v>
      </c>
      <c r="M16" s="8">
        <v>62578</v>
      </c>
      <c r="N16" s="8">
        <v>286548</v>
      </c>
      <c r="O16" s="8">
        <v>115688</v>
      </c>
      <c r="P16" s="8">
        <v>117375</v>
      </c>
      <c r="Q16" s="8">
        <v>99853</v>
      </c>
      <c r="R16" s="8">
        <v>332916</v>
      </c>
      <c r="S16" s="8"/>
      <c r="T16" s="8"/>
      <c r="U16" s="8"/>
      <c r="V16" s="8"/>
      <c r="W16" s="8">
        <v>956682</v>
      </c>
      <c r="X16" s="8">
        <v>1060443</v>
      </c>
      <c r="Y16" s="8">
        <v>-103761</v>
      </c>
      <c r="Z16" s="2">
        <v>-9.78</v>
      </c>
      <c r="AA16" s="6">
        <v>1413924</v>
      </c>
    </row>
    <row r="17" spans="1:27" ht="13.5">
      <c r="A17" s="23" t="s">
        <v>42</v>
      </c>
      <c r="B17" s="29"/>
      <c r="C17" s="6">
        <v>6571242</v>
      </c>
      <c r="D17" s="6"/>
      <c r="E17" s="7">
        <v>6347040</v>
      </c>
      <c r="F17" s="8">
        <v>6347040</v>
      </c>
      <c r="G17" s="8">
        <v>492613</v>
      </c>
      <c r="H17" s="8">
        <v>771328</v>
      </c>
      <c r="I17" s="8">
        <v>569549</v>
      </c>
      <c r="J17" s="8">
        <v>1833490</v>
      </c>
      <c r="K17" s="8">
        <v>688922</v>
      </c>
      <c r="L17" s="8">
        <v>511014</v>
      </c>
      <c r="M17" s="8">
        <v>769662</v>
      </c>
      <c r="N17" s="8">
        <v>1969598</v>
      </c>
      <c r="O17" s="8">
        <v>576190</v>
      </c>
      <c r="P17" s="8">
        <v>658728</v>
      </c>
      <c r="Q17" s="8">
        <v>569119</v>
      </c>
      <c r="R17" s="8">
        <v>1804037</v>
      </c>
      <c r="S17" s="8"/>
      <c r="T17" s="8"/>
      <c r="U17" s="8"/>
      <c r="V17" s="8"/>
      <c r="W17" s="8">
        <v>5607125</v>
      </c>
      <c r="X17" s="8">
        <v>4760280</v>
      </c>
      <c r="Y17" s="8">
        <v>846845</v>
      </c>
      <c r="Z17" s="2">
        <v>17.79</v>
      </c>
      <c r="AA17" s="6">
        <v>6347040</v>
      </c>
    </row>
    <row r="18" spans="1:27" ht="13.5">
      <c r="A18" s="23" t="s">
        <v>43</v>
      </c>
      <c r="B18" s="29"/>
      <c r="C18" s="6">
        <v>108810086</v>
      </c>
      <c r="D18" s="6"/>
      <c r="E18" s="7">
        <v>102095753</v>
      </c>
      <c r="F18" s="8">
        <v>104814458</v>
      </c>
      <c r="G18" s="8">
        <v>36782000</v>
      </c>
      <c r="H18" s="8">
        <v>2228407</v>
      </c>
      <c r="I18" s="8">
        <v>-571280</v>
      </c>
      <c r="J18" s="8">
        <v>38439127</v>
      </c>
      <c r="K18" s="8">
        <v>1054238</v>
      </c>
      <c r="L18" s="8">
        <v>1519088</v>
      </c>
      <c r="M18" s="8">
        <v>1902929</v>
      </c>
      <c r="N18" s="8">
        <v>4476255</v>
      </c>
      <c r="O18" s="8">
        <v>30917551</v>
      </c>
      <c r="P18" s="8">
        <v>1034342</v>
      </c>
      <c r="Q18" s="8">
        <v>1133298</v>
      </c>
      <c r="R18" s="8">
        <v>33085191</v>
      </c>
      <c r="S18" s="8"/>
      <c r="T18" s="8"/>
      <c r="U18" s="8"/>
      <c r="V18" s="8"/>
      <c r="W18" s="8">
        <v>76000573</v>
      </c>
      <c r="X18" s="8">
        <v>79900296</v>
      </c>
      <c r="Y18" s="8">
        <v>-3899723</v>
      </c>
      <c r="Z18" s="2">
        <v>-4.88</v>
      </c>
      <c r="AA18" s="6">
        <v>104814458</v>
      </c>
    </row>
    <row r="19" spans="1:27" ht="13.5">
      <c r="A19" s="23" t="s">
        <v>44</v>
      </c>
      <c r="B19" s="29"/>
      <c r="C19" s="6">
        <v>15750248</v>
      </c>
      <c r="D19" s="6"/>
      <c r="E19" s="7">
        <v>14086805</v>
      </c>
      <c r="F19" s="26">
        <v>13098268</v>
      </c>
      <c r="G19" s="26">
        <v>619682</v>
      </c>
      <c r="H19" s="26">
        <v>625898</v>
      </c>
      <c r="I19" s="26">
        <v>678605</v>
      </c>
      <c r="J19" s="26">
        <v>1924185</v>
      </c>
      <c r="K19" s="26">
        <v>1351144</v>
      </c>
      <c r="L19" s="26">
        <v>531107</v>
      </c>
      <c r="M19" s="26">
        <v>553712</v>
      </c>
      <c r="N19" s="26">
        <v>2435963</v>
      </c>
      <c r="O19" s="26">
        <v>519222</v>
      </c>
      <c r="P19" s="26">
        <v>1022044</v>
      </c>
      <c r="Q19" s="26">
        <v>845961</v>
      </c>
      <c r="R19" s="26">
        <v>2387227</v>
      </c>
      <c r="S19" s="26"/>
      <c r="T19" s="26"/>
      <c r="U19" s="26"/>
      <c r="V19" s="26"/>
      <c r="W19" s="26">
        <v>6747375</v>
      </c>
      <c r="X19" s="26">
        <v>10124510</v>
      </c>
      <c r="Y19" s="26">
        <v>-3377135</v>
      </c>
      <c r="Z19" s="27">
        <v>-33.36</v>
      </c>
      <c r="AA19" s="28">
        <v>13098268</v>
      </c>
    </row>
    <row r="20" spans="1:27" ht="13.5">
      <c r="A20" s="23" t="s">
        <v>45</v>
      </c>
      <c r="B20" s="29"/>
      <c r="C20" s="6">
        <v>1770143</v>
      </c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1063895828</v>
      </c>
      <c r="D21" s="33">
        <f t="shared" si="0"/>
        <v>0</v>
      </c>
      <c r="E21" s="34">
        <f t="shared" si="0"/>
        <v>1145718209</v>
      </c>
      <c r="F21" s="35">
        <f t="shared" si="0"/>
        <v>1130164168</v>
      </c>
      <c r="G21" s="35">
        <f t="shared" si="0"/>
        <v>108671725</v>
      </c>
      <c r="H21" s="35">
        <f t="shared" si="0"/>
        <v>85732934</v>
      </c>
      <c r="I21" s="35">
        <f t="shared" si="0"/>
        <v>85525130</v>
      </c>
      <c r="J21" s="35">
        <f t="shared" si="0"/>
        <v>279929789</v>
      </c>
      <c r="K21" s="35">
        <f t="shared" si="0"/>
        <v>83646713</v>
      </c>
      <c r="L21" s="35">
        <f t="shared" si="0"/>
        <v>83873885</v>
      </c>
      <c r="M21" s="35">
        <f t="shared" si="0"/>
        <v>86419216</v>
      </c>
      <c r="N21" s="35">
        <f t="shared" si="0"/>
        <v>253939814</v>
      </c>
      <c r="O21" s="35">
        <f t="shared" si="0"/>
        <v>111977001</v>
      </c>
      <c r="P21" s="35">
        <f t="shared" si="0"/>
        <v>82201938</v>
      </c>
      <c r="Q21" s="35">
        <f t="shared" si="0"/>
        <v>91222658</v>
      </c>
      <c r="R21" s="35">
        <f t="shared" si="0"/>
        <v>285401597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819271200</v>
      </c>
      <c r="X21" s="35">
        <f t="shared" si="0"/>
        <v>853930745</v>
      </c>
      <c r="Y21" s="35">
        <f t="shared" si="0"/>
        <v>-34659545</v>
      </c>
      <c r="Z21" s="36">
        <f>+IF(X21&lt;&gt;0,+(Y21/X21)*100,0)</f>
        <v>-4.0588238803838825</v>
      </c>
      <c r="AA21" s="33">
        <f>SUM(AA5:AA20)</f>
        <v>1130164168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345303602</v>
      </c>
      <c r="D24" s="6"/>
      <c r="E24" s="7">
        <v>406131243</v>
      </c>
      <c r="F24" s="8">
        <v>406131243</v>
      </c>
      <c r="G24" s="8">
        <v>27737288</v>
      </c>
      <c r="H24" s="8">
        <v>27784777</v>
      </c>
      <c r="I24" s="8">
        <v>29113077</v>
      </c>
      <c r="J24" s="8">
        <v>84635142</v>
      </c>
      <c r="K24" s="8">
        <v>33577079</v>
      </c>
      <c r="L24" s="8">
        <v>46466363</v>
      </c>
      <c r="M24" s="8">
        <v>29617764</v>
      </c>
      <c r="N24" s="8">
        <v>109661206</v>
      </c>
      <c r="O24" s="8">
        <v>31331063</v>
      </c>
      <c r="P24" s="8">
        <v>30369101</v>
      </c>
      <c r="Q24" s="8">
        <v>29841451</v>
      </c>
      <c r="R24" s="8">
        <v>91541615</v>
      </c>
      <c r="S24" s="8"/>
      <c r="T24" s="8"/>
      <c r="U24" s="8"/>
      <c r="V24" s="8"/>
      <c r="W24" s="8">
        <v>285837963</v>
      </c>
      <c r="X24" s="8">
        <v>304598441</v>
      </c>
      <c r="Y24" s="8">
        <v>-18760478</v>
      </c>
      <c r="Z24" s="2">
        <v>-6.16</v>
      </c>
      <c r="AA24" s="6">
        <v>406131243</v>
      </c>
    </row>
    <row r="25" spans="1:27" ht="13.5">
      <c r="A25" s="25" t="s">
        <v>49</v>
      </c>
      <c r="B25" s="24"/>
      <c r="C25" s="6">
        <v>11833450</v>
      </c>
      <c r="D25" s="6"/>
      <c r="E25" s="7">
        <v>13126015</v>
      </c>
      <c r="F25" s="8">
        <v>13126015</v>
      </c>
      <c r="G25" s="8">
        <v>983999</v>
      </c>
      <c r="H25" s="8">
        <v>971833</v>
      </c>
      <c r="I25" s="8">
        <v>983131</v>
      </c>
      <c r="J25" s="8">
        <v>2938963</v>
      </c>
      <c r="K25" s="8">
        <v>998198</v>
      </c>
      <c r="L25" s="8">
        <v>998198</v>
      </c>
      <c r="M25" s="8">
        <v>998198</v>
      </c>
      <c r="N25" s="8">
        <v>2994594</v>
      </c>
      <c r="O25" s="8">
        <v>998199</v>
      </c>
      <c r="P25" s="8">
        <v>998198</v>
      </c>
      <c r="Q25" s="8">
        <v>998198</v>
      </c>
      <c r="R25" s="8">
        <v>2994595</v>
      </c>
      <c r="S25" s="8"/>
      <c r="T25" s="8"/>
      <c r="U25" s="8"/>
      <c r="V25" s="8"/>
      <c r="W25" s="8">
        <v>8928152</v>
      </c>
      <c r="X25" s="8">
        <v>9844506</v>
      </c>
      <c r="Y25" s="8">
        <v>-916354</v>
      </c>
      <c r="Z25" s="2">
        <v>-9.31</v>
      </c>
      <c r="AA25" s="6">
        <v>13126015</v>
      </c>
    </row>
    <row r="26" spans="1:27" ht="13.5">
      <c r="A26" s="25" t="s">
        <v>50</v>
      </c>
      <c r="B26" s="24"/>
      <c r="C26" s="6">
        <v>47631346</v>
      </c>
      <c r="D26" s="6"/>
      <c r="E26" s="7">
        <v>59158609</v>
      </c>
      <c r="F26" s="8">
        <v>50437454</v>
      </c>
      <c r="G26" s="8">
        <v>1363427</v>
      </c>
      <c r="H26" s="8">
        <v>1011161</v>
      </c>
      <c r="I26" s="8">
        <v>4156598</v>
      </c>
      <c r="J26" s="8">
        <v>6531186</v>
      </c>
      <c r="K26" s="8">
        <v>1327272</v>
      </c>
      <c r="L26" s="8">
        <v>1310710</v>
      </c>
      <c r="M26" s="8">
        <v>18782824</v>
      </c>
      <c r="N26" s="8">
        <v>21420806</v>
      </c>
      <c r="O26" s="8">
        <v>1308270</v>
      </c>
      <c r="P26" s="8">
        <v>1306688</v>
      </c>
      <c r="Q26" s="8">
        <v>7439930</v>
      </c>
      <c r="R26" s="8">
        <v>10054888</v>
      </c>
      <c r="S26" s="8"/>
      <c r="T26" s="8"/>
      <c r="U26" s="8"/>
      <c r="V26" s="8"/>
      <c r="W26" s="8">
        <v>38006880</v>
      </c>
      <c r="X26" s="8">
        <v>40008459</v>
      </c>
      <c r="Y26" s="8">
        <v>-2001579</v>
      </c>
      <c r="Z26" s="2">
        <v>-5</v>
      </c>
      <c r="AA26" s="6">
        <v>50437454</v>
      </c>
    </row>
    <row r="27" spans="1:27" ht="13.5">
      <c r="A27" s="25" t="s">
        <v>51</v>
      </c>
      <c r="B27" s="24"/>
      <c r="C27" s="6">
        <v>150370334</v>
      </c>
      <c r="D27" s="6"/>
      <c r="E27" s="7">
        <v>141215484</v>
      </c>
      <c r="F27" s="8">
        <v>141215484</v>
      </c>
      <c r="G27" s="8"/>
      <c r="H27" s="8"/>
      <c r="I27" s="8"/>
      <c r="J27" s="8"/>
      <c r="K27" s="8">
        <v>44711566</v>
      </c>
      <c r="L27" s="8">
        <v>10885685</v>
      </c>
      <c r="M27" s="8">
        <v>11372709</v>
      </c>
      <c r="N27" s="8">
        <v>66969960</v>
      </c>
      <c r="O27" s="8">
        <v>11256550</v>
      </c>
      <c r="P27" s="8">
        <v>10207842</v>
      </c>
      <c r="Q27" s="8"/>
      <c r="R27" s="8">
        <v>21464392</v>
      </c>
      <c r="S27" s="8"/>
      <c r="T27" s="8"/>
      <c r="U27" s="8"/>
      <c r="V27" s="8"/>
      <c r="W27" s="8">
        <v>88434352</v>
      </c>
      <c r="X27" s="8">
        <v>105911613</v>
      </c>
      <c r="Y27" s="8">
        <v>-17477261</v>
      </c>
      <c r="Z27" s="2">
        <v>-16.5</v>
      </c>
      <c r="AA27" s="6">
        <v>141215484</v>
      </c>
    </row>
    <row r="28" spans="1:27" ht="13.5">
      <c r="A28" s="25" t="s">
        <v>52</v>
      </c>
      <c r="B28" s="24"/>
      <c r="C28" s="6">
        <v>25656452</v>
      </c>
      <c r="D28" s="6"/>
      <c r="E28" s="7">
        <v>28494015</v>
      </c>
      <c r="F28" s="8">
        <v>22852465</v>
      </c>
      <c r="G28" s="8">
        <v>17</v>
      </c>
      <c r="H28" s="8">
        <v>2988228</v>
      </c>
      <c r="I28" s="8">
        <v>2358558</v>
      </c>
      <c r="J28" s="8">
        <v>5346803</v>
      </c>
      <c r="K28" s="8">
        <v>2265913</v>
      </c>
      <c r="L28" s="8">
        <v>1901447</v>
      </c>
      <c r="M28" s="8">
        <v>1903216</v>
      </c>
      <c r="N28" s="8">
        <v>6070576</v>
      </c>
      <c r="O28" s="8">
        <v>1903097</v>
      </c>
      <c r="P28" s="8">
        <v>1856948</v>
      </c>
      <c r="Q28" s="8">
        <v>1897820</v>
      </c>
      <c r="R28" s="8">
        <v>5657865</v>
      </c>
      <c r="S28" s="8"/>
      <c r="T28" s="8"/>
      <c r="U28" s="8"/>
      <c r="V28" s="8"/>
      <c r="W28" s="8">
        <v>17075244</v>
      </c>
      <c r="X28" s="8">
        <v>19113907</v>
      </c>
      <c r="Y28" s="8">
        <v>-2038663</v>
      </c>
      <c r="Z28" s="2">
        <v>-10.67</v>
      </c>
      <c r="AA28" s="6">
        <v>22852465</v>
      </c>
    </row>
    <row r="29" spans="1:27" ht="13.5">
      <c r="A29" s="25" t="s">
        <v>53</v>
      </c>
      <c r="B29" s="24"/>
      <c r="C29" s="6">
        <v>275252671</v>
      </c>
      <c r="D29" s="6"/>
      <c r="E29" s="7">
        <v>335422038</v>
      </c>
      <c r="F29" s="8">
        <v>335422038</v>
      </c>
      <c r="G29" s="8"/>
      <c r="H29" s="8">
        <v>36894124</v>
      </c>
      <c r="I29" s="8">
        <v>38132937</v>
      </c>
      <c r="J29" s="8">
        <v>75027061</v>
      </c>
      <c r="K29" s="8">
        <v>24349819</v>
      </c>
      <c r="L29" s="8">
        <v>24069876</v>
      </c>
      <c r="M29" s="8">
        <v>23920143</v>
      </c>
      <c r="N29" s="8">
        <v>72339838</v>
      </c>
      <c r="O29" s="8">
        <v>23306550</v>
      </c>
      <c r="P29" s="8">
        <v>24761562</v>
      </c>
      <c r="Q29" s="8">
        <v>23074365</v>
      </c>
      <c r="R29" s="8">
        <v>71142477</v>
      </c>
      <c r="S29" s="8"/>
      <c r="T29" s="8"/>
      <c r="U29" s="8"/>
      <c r="V29" s="8"/>
      <c r="W29" s="8">
        <v>218509376</v>
      </c>
      <c r="X29" s="8">
        <v>248646533</v>
      </c>
      <c r="Y29" s="8">
        <v>-30137157</v>
      </c>
      <c r="Z29" s="2">
        <v>-12.12</v>
      </c>
      <c r="AA29" s="6">
        <v>335422038</v>
      </c>
    </row>
    <row r="30" spans="1:27" ht="13.5">
      <c r="A30" s="25" t="s">
        <v>54</v>
      </c>
      <c r="B30" s="24"/>
      <c r="C30" s="6">
        <v>32313638</v>
      </c>
      <c r="D30" s="6"/>
      <c r="E30" s="7">
        <v>40661719</v>
      </c>
      <c r="F30" s="8">
        <v>37545012</v>
      </c>
      <c r="G30" s="8">
        <v>1987113</v>
      </c>
      <c r="H30" s="8">
        <v>2583100</v>
      </c>
      <c r="I30" s="8">
        <v>2954357</v>
      </c>
      <c r="J30" s="8">
        <v>7524570</v>
      </c>
      <c r="K30" s="8">
        <v>2706542</v>
      </c>
      <c r="L30" s="8">
        <v>3158034</v>
      </c>
      <c r="M30" s="8">
        <v>2613762</v>
      </c>
      <c r="N30" s="8">
        <v>8478338</v>
      </c>
      <c r="O30" s="8">
        <v>2463452</v>
      </c>
      <c r="P30" s="8">
        <v>2928218</v>
      </c>
      <c r="Q30" s="8">
        <v>2602785</v>
      </c>
      <c r="R30" s="8">
        <v>7994455</v>
      </c>
      <c r="S30" s="8"/>
      <c r="T30" s="8"/>
      <c r="U30" s="8"/>
      <c r="V30" s="8"/>
      <c r="W30" s="8">
        <v>23997363</v>
      </c>
      <c r="X30" s="8">
        <v>28826693</v>
      </c>
      <c r="Y30" s="8">
        <v>-4829330</v>
      </c>
      <c r="Z30" s="2">
        <v>-16.75</v>
      </c>
      <c r="AA30" s="6">
        <v>37545012</v>
      </c>
    </row>
    <row r="31" spans="1:27" ht="13.5">
      <c r="A31" s="25" t="s">
        <v>55</v>
      </c>
      <c r="B31" s="24"/>
      <c r="C31" s="6">
        <v>93951845</v>
      </c>
      <c r="D31" s="6"/>
      <c r="E31" s="7">
        <v>112799416</v>
      </c>
      <c r="F31" s="8">
        <v>118169344</v>
      </c>
      <c r="G31" s="8">
        <v>1227328</v>
      </c>
      <c r="H31" s="8">
        <v>4115131</v>
      </c>
      <c r="I31" s="8">
        <v>6831739</v>
      </c>
      <c r="J31" s="8">
        <v>12174198</v>
      </c>
      <c r="K31" s="8">
        <v>6943049</v>
      </c>
      <c r="L31" s="8">
        <v>5017157</v>
      </c>
      <c r="M31" s="8">
        <v>8360738</v>
      </c>
      <c r="N31" s="8">
        <v>20320944</v>
      </c>
      <c r="O31" s="8">
        <v>6579634</v>
      </c>
      <c r="P31" s="8">
        <v>5403649</v>
      </c>
      <c r="Q31" s="8">
        <v>11508517</v>
      </c>
      <c r="R31" s="8">
        <v>23491800</v>
      </c>
      <c r="S31" s="8"/>
      <c r="T31" s="8"/>
      <c r="U31" s="8"/>
      <c r="V31" s="8"/>
      <c r="W31" s="8">
        <v>55986942</v>
      </c>
      <c r="X31" s="8">
        <v>89038677</v>
      </c>
      <c r="Y31" s="8">
        <v>-33051735</v>
      </c>
      <c r="Z31" s="2">
        <v>-37.12</v>
      </c>
      <c r="AA31" s="6">
        <v>118169344</v>
      </c>
    </row>
    <row r="32" spans="1:27" ht="13.5">
      <c r="A32" s="25" t="s">
        <v>43</v>
      </c>
      <c r="B32" s="24"/>
      <c r="C32" s="6">
        <v>3479976</v>
      </c>
      <c r="D32" s="6"/>
      <c r="E32" s="7">
        <v>4302092</v>
      </c>
      <c r="F32" s="8">
        <v>4601629</v>
      </c>
      <c r="G32" s="8"/>
      <c r="H32" s="8">
        <v>18300</v>
      </c>
      <c r="I32" s="8">
        <v>795554</v>
      </c>
      <c r="J32" s="8">
        <v>813854</v>
      </c>
      <c r="K32" s="8">
        <v>28700</v>
      </c>
      <c r="L32" s="8"/>
      <c r="M32" s="8">
        <v>810100</v>
      </c>
      <c r="N32" s="8">
        <v>838800</v>
      </c>
      <c r="O32" s="8">
        <v>284367</v>
      </c>
      <c r="P32" s="8">
        <v>265716</v>
      </c>
      <c r="Q32" s="8">
        <v>864972</v>
      </c>
      <c r="R32" s="8">
        <v>1415055</v>
      </c>
      <c r="S32" s="8"/>
      <c r="T32" s="8"/>
      <c r="U32" s="8"/>
      <c r="V32" s="8"/>
      <c r="W32" s="8">
        <v>3067709</v>
      </c>
      <c r="X32" s="8">
        <v>3625786</v>
      </c>
      <c r="Y32" s="8">
        <v>-558077</v>
      </c>
      <c r="Z32" s="2">
        <v>-15.39</v>
      </c>
      <c r="AA32" s="6">
        <v>4601629</v>
      </c>
    </row>
    <row r="33" spans="1:27" ht="13.5">
      <c r="A33" s="25" t="s">
        <v>56</v>
      </c>
      <c r="B33" s="24"/>
      <c r="C33" s="6">
        <v>54323676</v>
      </c>
      <c r="D33" s="6"/>
      <c r="E33" s="7">
        <v>73983703</v>
      </c>
      <c r="F33" s="8">
        <v>75254855</v>
      </c>
      <c r="G33" s="8">
        <v>5166328</v>
      </c>
      <c r="H33" s="8">
        <v>6293303</v>
      </c>
      <c r="I33" s="8">
        <v>3339500</v>
      </c>
      <c r="J33" s="8">
        <v>14799131</v>
      </c>
      <c r="K33" s="8">
        <v>4186407</v>
      </c>
      <c r="L33" s="8">
        <v>3529685</v>
      </c>
      <c r="M33" s="8">
        <v>6926872</v>
      </c>
      <c r="N33" s="8">
        <v>14642964</v>
      </c>
      <c r="O33" s="8">
        <v>3296854</v>
      </c>
      <c r="P33" s="8">
        <v>3352956</v>
      </c>
      <c r="Q33" s="8">
        <v>7192535</v>
      </c>
      <c r="R33" s="8">
        <v>13842345</v>
      </c>
      <c r="S33" s="8"/>
      <c r="T33" s="8"/>
      <c r="U33" s="8"/>
      <c r="V33" s="8"/>
      <c r="W33" s="8">
        <v>43284440</v>
      </c>
      <c r="X33" s="8">
        <v>58160688</v>
      </c>
      <c r="Y33" s="8">
        <v>-14876248</v>
      </c>
      <c r="Z33" s="2">
        <v>-25.58</v>
      </c>
      <c r="AA33" s="6">
        <v>75254855</v>
      </c>
    </row>
    <row r="34" spans="1:27" ht="13.5">
      <c r="A34" s="23" t="s">
        <v>57</v>
      </c>
      <c r="B34" s="29"/>
      <c r="C34" s="6">
        <v>1828219</v>
      </c>
      <c r="D34" s="6"/>
      <c r="E34" s="7">
        <v>329160</v>
      </c>
      <c r="F34" s="8">
        <v>329160</v>
      </c>
      <c r="G34" s="8"/>
      <c r="H34" s="8"/>
      <c r="I34" s="8">
        <v>-208</v>
      </c>
      <c r="J34" s="8">
        <v>-208</v>
      </c>
      <c r="K34" s="8">
        <v>18743</v>
      </c>
      <c r="L34" s="8">
        <v>3726</v>
      </c>
      <c r="M34" s="8">
        <v>66728</v>
      </c>
      <c r="N34" s="8">
        <v>89197</v>
      </c>
      <c r="O34" s="8">
        <v>2167</v>
      </c>
      <c r="P34" s="8">
        <v>94709</v>
      </c>
      <c r="Q34" s="8">
        <v>24621</v>
      </c>
      <c r="R34" s="8">
        <v>121497</v>
      </c>
      <c r="S34" s="8"/>
      <c r="T34" s="8"/>
      <c r="U34" s="8"/>
      <c r="V34" s="8"/>
      <c r="W34" s="8">
        <v>210486</v>
      </c>
      <c r="X34" s="8">
        <v>246870</v>
      </c>
      <c r="Y34" s="8">
        <v>-36384</v>
      </c>
      <c r="Z34" s="2">
        <v>-14.74</v>
      </c>
      <c r="AA34" s="6">
        <v>329160</v>
      </c>
    </row>
    <row r="35" spans="1:27" ht="12.75">
      <c r="A35" s="40" t="s">
        <v>58</v>
      </c>
      <c r="B35" s="32"/>
      <c r="C35" s="33">
        <f aca="true" t="shared" si="1" ref="C35:Y35">SUM(C24:C34)</f>
        <v>1041945209</v>
      </c>
      <c r="D35" s="33">
        <f>SUM(D24:D34)</f>
        <v>0</v>
      </c>
      <c r="E35" s="34">
        <f t="shared" si="1"/>
        <v>1215623494</v>
      </c>
      <c r="F35" s="35">
        <f t="shared" si="1"/>
        <v>1205084699</v>
      </c>
      <c r="G35" s="35">
        <f t="shared" si="1"/>
        <v>38465500</v>
      </c>
      <c r="H35" s="35">
        <f t="shared" si="1"/>
        <v>82659957</v>
      </c>
      <c r="I35" s="35">
        <f t="shared" si="1"/>
        <v>88665243</v>
      </c>
      <c r="J35" s="35">
        <f t="shared" si="1"/>
        <v>209790700</v>
      </c>
      <c r="K35" s="35">
        <f t="shared" si="1"/>
        <v>121113288</v>
      </c>
      <c r="L35" s="35">
        <f t="shared" si="1"/>
        <v>97340881</v>
      </c>
      <c r="M35" s="35">
        <f t="shared" si="1"/>
        <v>105373054</v>
      </c>
      <c r="N35" s="35">
        <f t="shared" si="1"/>
        <v>323827223</v>
      </c>
      <c r="O35" s="35">
        <f t="shared" si="1"/>
        <v>82730203</v>
      </c>
      <c r="P35" s="35">
        <f t="shared" si="1"/>
        <v>81545587</v>
      </c>
      <c r="Q35" s="35">
        <f t="shared" si="1"/>
        <v>85445194</v>
      </c>
      <c r="R35" s="35">
        <f t="shared" si="1"/>
        <v>249720984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783338907</v>
      </c>
      <c r="X35" s="35">
        <f t="shared" si="1"/>
        <v>908022173</v>
      </c>
      <c r="Y35" s="35">
        <f t="shared" si="1"/>
        <v>-124683266</v>
      </c>
      <c r="Z35" s="36">
        <f>+IF(X35&lt;&gt;0,+(Y35/X35)*100,0)</f>
        <v>-13.731301911721047</v>
      </c>
      <c r="AA35" s="33">
        <f>SUM(AA24:AA34)</f>
        <v>1205084699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21950619</v>
      </c>
      <c r="D37" s="46">
        <f>+D21-D35</f>
        <v>0</v>
      </c>
      <c r="E37" s="47">
        <f t="shared" si="2"/>
        <v>-69905285</v>
      </c>
      <c r="F37" s="48">
        <f t="shared" si="2"/>
        <v>-74920531</v>
      </c>
      <c r="G37" s="48">
        <f t="shared" si="2"/>
        <v>70206225</v>
      </c>
      <c r="H37" s="48">
        <f t="shared" si="2"/>
        <v>3072977</v>
      </c>
      <c r="I37" s="48">
        <f t="shared" si="2"/>
        <v>-3140113</v>
      </c>
      <c r="J37" s="48">
        <f t="shared" si="2"/>
        <v>70139089</v>
      </c>
      <c r="K37" s="48">
        <f t="shared" si="2"/>
        <v>-37466575</v>
      </c>
      <c r="L37" s="48">
        <f t="shared" si="2"/>
        <v>-13466996</v>
      </c>
      <c r="M37" s="48">
        <f t="shared" si="2"/>
        <v>-18953838</v>
      </c>
      <c r="N37" s="48">
        <f t="shared" si="2"/>
        <v>-69887409</v>
      </c>
      <c r="O37" s="48">
        <f t="shared" si="2"/>
        <v>29246798</v>
      </c>
      <c r="P37" s="48">
        <f t="shared" si="2"/>
        <v>656351</v>
      </c>
      <c r="Q37" s="48">
        <f t="shared" si="2"/>
        <v>5777464</v>
      </c>
      <c r="R37" s="48">
        <f t="shared" si="2"/>
        <v>35680613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35932293</v>
      </c>
      <c r="X37" s="48">
        <f>IF(F21=F35,0,X21-X35)</f>
        <v>-54091428</v>
      </c>
      <c r="Y37" s="48">
        <f t="shared" si="2"/>
        <v>90023721</v>
      </c>
      <c r="Z37" s="49">
        <f>+IF(X37&lt;&gt;0,+(Y37/X37)*100,0)</f>
        <v>-166.42881197368277</v>
      </c>
      <c r="AA37" s="46">
        <f>+AA21-AA35</f>
        <v>-74920531</v>
      </c>
    </row>
    <row r="38" spans="1:27" ht="22.5" customHeight="1">
      <c r="A38" s="50" t="s">
        <v>60</v>
      </c>
      <c r="B38" s="29"/>
      <c r="C38" s="6">
        <v>50166024</v>
      </c>
      <c r="D38" s="6"/>
      <c r="E38" s="7">
        <v>31070538</v>
      </c>
      <c r="F38" s="8">
        <v>55153361</v>
      </c>
      <c r="G38" s="8"/>
      <c r="H38" s="8"/>
      <c r="I38" s="8"/>
      <c r="J38" s="8"/>
      <c r="K38" s="8">
        <v>1527858</v>
      </c>
      <c r="L38" s="8">
        <v>7204905</v>
      </c>
      <c r="M38" s="8">
        <v>2468121</v>
      </c>
      <c r="N38" s="8">
        <v>11200884</v>
      </c>
      <c r="O38" s="8">
        <v>1951603</v>
      </c>
      <c r="P38" s="8">
        <v>6129957</v>
      </c>
      <c r="Q38" s="8">
        <v>5449594</v>
      </c>
      <c r="R38" s="8">
        <v>13531154</v>
      </c>
      <c r="S38" s="8"/>
      <c r="T38" s="8"/>
      <c r="U38" s="8"/>
      <c r="V38" s="8"/>
      <c r="W38" s="8">
        <v>24732038</v>
      </c>
      <c r="X38" s="8">
        <v>43005030</v>
      </c>
      <c r="Y38" s="8">
        <v>-18272992</v>
      </c>
      <c r="Z38" s="2">
        <v>-42.49</v>
      </c>
      <c r="AA38" s="6">
        <v>55153361</v>
      </c>
    </row>
    <row r="39" spans="1:27" ht="57" customHeight="1">
      <c r="A39" s="50" t="s">
        <v>61</v>
      </c>
      <c r="B39" s="29"/>
      <c r="C39" s="28">
        <v>8911182</v>
      </c>
      <c r="D39" s="28"/>
      <c r="E39" s="7">
        <v>13102859</v>
      </c>
      <c r="F39" s="26">
        <v>9549096</v>
      </c>
      <c r="G39" s="26">
        <v>137989</v>
      </c>
      <c r="H39" s="26">
        <v>854185</v>
      </c>
      <c r="I39" s="26">
        <v>648064</v>
      </c>
      <c r="J39" s="26">
        <v>1640238</v>
      </c>
      <c r="K39" s="26">
        <v>463017</v>
      </c>
      <c r="L39" s="26">
        <v>408391</v>
      </c>
      <c r="M39" s="26">
        <v>149065</v>
      </c>
      <c r="N39" s="26">
        <v>1020473</v>
      </c>
      <c r="O39" s="26">
        <v>397875</v>
      </c>
      <c r="P39" s="26">
        <v>552359</v>
      </c>
      <c r="Q39" s="26">
        <v>767164</v>
      </c>
      <c r="R39" s="26">
        <v>1717398</v>
      </c>
      <c r="S39" s="26"/>
      <c r="T39" s="26"/>
      <c r="U39" s="26"/>
      <c r="V39" s="26"/>
      <c r="W39" s="26">
        <v>4378109</v>
      </c>
      <c r="X39" s="26">
        <v>8093627</v>
      </c>
      <c r="Y39" s="26">
        <v>-3715518</v>
      </c>
      <c r="Z39" s="27">
        <v>-45.91</v>
      </c>
      <c r="AA39" s="28">
        <v>9549096</v>
      </c>
    </row>
    <row r="40" spans="1:27" ht="13.5">
      <c r="A40" s="23" t="s">
        <v>62</v>
      </c>
      <c r="B40" s="29"/>
      <c r="C40" s="51">
        <v>38696</v>
      </c>
      <c r="D40" s="51"/>
      <c r="E40" s="7"/>
      <c r="F40" s="8">
        <v>64440</v>
      </c>
      <c r="G40" s="52"/>
      <c r="H40" s="52"/>
      <c r="I40" s="52"/>
      <c r="J40" s="8"/>
      <c r="K40" s="52">
        <v>64436</v>
      </c>
      <c r="L40" s="52"/>
      <c r="M40" s="8"/>
      <c r="N40" s="52">
        <v>64436</v>
      </c>
      <c r="O40" s="52"/>
      <c r="P40" s="52"/>
      <c r="Q40" s="8"/>
      <c r="R40" s="52"/>
      <c r="S40" s="52"/>
      <c r="T40" s="8"/>
      <c r="U40" s="52"/>
      <c r="V40" s="52"/>
      <c r="W40" s="52">
        <v>64436</v>
      </c>
      <c r="X40" s="8">
        <v>25776</v>
      </c>
      <c r="Y40" s="52">
        <v>38660</v>
      </c>
      <c r="Z40" s="53">
        <v>149.98</v>
      </c>
      <c r="AA40" s="54">
        <v>64440</v>
      </c>
    </row>
    <row r="41" spans="1:27" ht="24.75" customHeight="1">
      <c r="A41" s="55" t="s">
        <v>63</v>
      </c>
      <c r="B41" s="29"/>
      <c r="C41" s="56">
        <f aca="true" t="shared" si="3" ref="C41:Y41">SUM(C37:C40)</f>
        <v>81066521</v>
      </c>
      <c r="D41" s="56">
        <f>SUM(D37:D40)</f>
        <v>0</v>
      </c>
      <c r="E41" s="57">
        <f t="shared" si="3"/>
        <v>-25731888</v>
      </c>
      <c r="F41" s="58">
        <f t="shared" si="3"/>
        <v>-10153634</v>
      </c>
      <c r="G41" s="58">
        <f t="shared" si="3"/>
        <v>70344214</v>
      </c>
      <c r="H41" s="58">
        <f t="shared" si="3"/>
        <v>3927162</v>
      </c>
      <c r="I41" s="58">
        <f t="shared" si="3"/>
        <v>-2492049</v>
      </c>
      <c r="J41" s="58">
        <f t="shared" si="3"/>
        <v>71779327</v>
      </c>
      <c r="K41" s="58">
        <f t="shared" si="3"/>
        <v>-35411264</v>
      </c>
      <c r="L41" s="58">
        <f t="shared" si="3"/>
        <v>-5853700</v>
      </c>
      <c r="M41" s="58">
        <f t="shared" si="3"/>
        <v>-16336652</v>
      </c>
      <c r="N41" s="58">
        <f t="shared" si="3"/>
        <v>-57601616</v>
      </c>
      <c r="O41" s="58">
        <f t="shared" si="3"/>
        <v>31596276</v>
      </c>
      <c r="P41" s="58">
        <f t="shared" si="3"/>
        <v>7338667</v>
      </c>
      <c r="Q41" s="58">
        <f t="shared" si="3"/>
        <v>11994222</v>
      </c>
      <c r="R41" s="58">
        <f t="shared" si="3"/>
        <v>50929165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65106876</v>
      </c>
      <c r="X41" s="58">
        <f t="shared" si="3"/>
        <v>-2966995</v>
      </c>
      <c r="Y41" s="58">
        <f t="shared" si="3"/>
        <v>68073871</v>
      </c>
      <c r="Z41" s="59">
        <f>+IF(X41&lt;&gt;0,+(Y41/X41)*100,0)</f>
        <v>-2294.370937598479</v>
      </c>
      <c r="AA41" s="56">
        <f>SUM(AA37:AA40)</f>
        <v>-10153634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81066521</v>
      </c>
      <c r="D43" s="64">
        <f>+D41-D42</f>
        <v>0</v>
      </c>
      <c r="E43" s="65">
        <f t="shared" si="4"/>
        <v>-25731888</v>
      </c>
      <c r="F43" s="66">
        <f t="shared" si="4"/>
        <v>-10153634</v>
      </c>
      <c r="G43" s="66">
        <f t="shared" si="4"/>
        <v>70344214</v>
      </c>
      <c r="H43" s="66">
        <f t="shared" si="4"/>
        <v>3927162</v>
      </c>
      <c r="I43" s="66">
        <f t="shared" si="4"/>
        <v>-2492049</v>
      </c>
      <c r="J43" s="66">
        <f t="shared" si="4"/>
        <v>71779327</v>
      </c>
      <c r="K43" s="66">
        <f t="shared" si="4"/>
        <v>-35411264</v>
      </c>
      <c r="L43" s="66">
        <f t="shared" si="4"/>
        <v>-5853700</v>
      </c>
      <c r="M43" s="66">
        <f t="shared" si="4"/>
        <v>-16336652</v>
      </c>
      <c r="N43" s="66">
        <f t="shared" si="4"/>
        <v>-57601616</v>
      </c>
      <c r="O43" s="66">
        <f t="shared" si="4"/>
        <v>31596276</v>
      </c>
      <c r="P43" s="66">
        <f t="shared" si="4"/>
        <v>7338667</v>
      </c>
      <c r="Q43" s="66">
        <f t="shared" si="4"/>
        <v>11994222</v>
      </c>
      <c r="R43" s="66">
        <f t="shared" si="4"/>
        <v>50929165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65106876</v>
      </c>
      <c r="X43" s="66">
        <f t="shared" si="4"/>
        <v>-2966995</v>
      </c>
      <c r="Y43" s="66">
        <f t="shared" si="4"/>
        <v>68073871</v>
      </c>
      <c r="Z43" s="67">
        <f>+IF(X43&lt;&gt;0,+(Y43/X43)*100,0)</f>
        <v>-2294.370937598479</v>
      </c>
      <c r="AA43" s="64">
        <f>+AA41-AA42</f>
        <v>-10153634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81066521</v>
      </c>
      <c r="D45" s="56">
        <f>SUM(D43:D44)</f>
        <v>0</v>
      </c>
      <c r="E45" s="57">
        <f t="shared" si="5"/>
        <v>-25731888</v>
      </c>
      <c r="F45" s="58">
        <f t="shared" si="5"/>
        <v>-10153634</v>
      </c>
      <c r="G45" s="58">
        <f t="shared" si="5"/>
        <v>70344214</v>
      </c>
      <c r="H45" s="58">
        <f t="shared" si="5"/>
        <v>3927162</v>
      </c>
      <c r="I45" s="58">
        <f t="shared" si="5"/>
        <v>-2492049</v>
      </c>
      <c r="J45" s="58">
        <f t="shared" si="5"/>
        <v>71779327</v>
      </c>
      <c r="K45" s="58">
        <f t="shared" si="5"/>
        <v>-35411264</v>
      </c>
      <c r="L45" s="58">
        <f t="shared" si="5"/>
        <v>-5853700</v>
      </c>
      <c r="M45" s="58">
        <f t="shared" si="5"/>
        <v>-16336652</v>
      </c>
      <c r="N45" s="58">
        <f t="shared" si="5"/>
        <v>-57601616</v>
      </c>
      <c r="O45" s="58">
        <f t="shared" si="5"/>
        <v>31596276</v>
      </c>
      <c r="P45" s="58">
        <f t="shared" si="5"/>
        <v>7338667</v>
      </c>
      <c r="Q45" s="58">
        <f t="shared" si="5"/>
        <v>11994222</v>
      </c>
      <c r="R45" s="58">
        <f t="shared" si="5"/>
        <v>50929165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65106876</v>
      </c>
      <c r="X45" s="58">
        <f t="shared" si="5"/>
        <v>-2966995</v>
      </c>
      <c r="Y45" s="58">
        <f t="shared" si="5"/>
        <v>68073871</v>
      </c>
      <c r="Z45" s="59">
        <f>+IF(X45&lt;&gt;0,+(Y45/X45)*100,0)</f>
        <v>-2294.370937598479</v>
      </c>
      <c r="AA45" s="56">
        <f>SUM(AA43:AA44)</f>
        <v>-10153634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81066521</v>
      </c>
      <c r="D47" s="71">
        <f>SUM(D45:D46)</f>
        <v>0</v>
      </c>
      <c r="E47" s="72">
        <f t="shared" si="6"/>
        <v>-25731888</v>
      </c>
      <c r="F47" s="73">
        <f t="shared" si="6"/>
        <v>-10153634</v>
      </c>
      <c r="G47" s="73">
        <f t="shared" si="6"/>
        <v>70344214</v>
      </c>
      <c r="H47" s="74">
        <f t="shared" si="6"/>
        <v>3927162</v>
      </c>
      <c r="I47" s="74">
        <f t="shared" si="6"/>
        <v>-2492049</v>
      </c>
      <c r="J47" s="74">
        <f t="shared" si="6"/>
        <v>71779327</v>
      </c>
      <c r="K47" s="74">
        <f t="shared" si="6"/>
        <v>-35411264</v>
      </c>
      <c r="L47" s="74">
        <f t="shared" si="6"/>
        <v>-5853700</v>
      </c>
      <c r="M47" s="73">
        <f t="shared" si="6"/>
        <v>-16336652</v>
      </c>
      <c r="N47" s="73">
        <f t="shared" si="6"/>
        <v>-57601616</v>
      </c>
      <c r="O47" s="74">
        <f t="shared" si="6"/>
        <v>31596276</v>
      </c>
      <c r="P47" s="74">
        <f t="shared" si="6"/>
        <v>7338667</v>
      </c>
      <c r="Q47" s="74">
        <f t="shared" si="6"/>
        <v>11994222</v>
      </c>
      <c r="R47" s="74">
        <f t="shared" si="6"/>
        <v>50929165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65106876</v>
      </c>
      <c r="X47" s="74">
        <f t="shared" si="6"/>
        <v>-2966995</v>
      </c>
      <c r="Y47" s="74">
        <f t="shared" si="6"/>
        <v>68073871</v>
      </c>
      <c r="Z47" s="75">
        <f>+IF(X47&lt;&gt;0,+(Y47/X47)*100,0)</f>
        <v>-2294.370937598479</v>
      </c>
      <c r="AA47" s="76">
        <f>SUM(AA45:AA46)</f>
        <v>-10153634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74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100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115714744</v>
      </c>
      <c r="D5" s="6"/>
      <c r="E5" s="7">
        <v>121289023</v>
      </c>
      <c r="F5" s="8">
        <v>121289023</v>
      </c>
      <c r="G5" s="8">
        <v>10303287</v>
      </c>
      <c r="H5" s="8">
        <v>19712351</v>
      </c>
      <c r="I5" s="8">
        <v>9867618</v>
      </c>
      <c r="J5" s="8">
        <v>39883256</v>
      </c>
      <c r="K5" s="8">
        <v>4866396</v>
      </c>
      <c r="L5" s="8">
        <v>9918132</v>
      </c>
      <c r="M5" s="8">
        <v>10005026</v>
      </c>
      <c r="N5" s="8">
        <v>24789554</v>
      </c>
      <c r="O5" s="8">
        <v>10118892</v>
      </c>
      <c r="P5" s="8">
        <v>9782121</v>
      </c>
      <c r="Q5" s="8">
        <v>10049497</v>
      </c>
      <c r="R5" s="8">
        <v>29950510</v>
      </c>
      <c r="S5" s="8"/>
      <c r="T5" s="8"/>
      <c r="U5" s="8"/>
      <c r="V5" s="8"/>
      <c r="W5" s="8">
        <v>94623320</v>
      </c>
      <c r="X5" s="8">
        <v>93250404</v>
      </c>
      <c r="Y5" s="8">
        <v>1372916</v>
      </c>
      <c r="Z5" s="2">
        <v>1.47</v>
      </c>
      <c r="AA5" s="6">
        <v>121289023</v>
      </c>
    </row>
    <row r="6" spans="1:27" ht="13.5">
      <c r="A6" s="23" t="s">
        <v>32</v>
      </c>
      <c r="B6" s="24"/>
      <c r="C6" s="6">
        <v>265096693</v>
      </c>
      <c r="D6" s="6"/>
      <c r="E6" s="7">
        <v>290457694</v>
      </c>
      <c r="F6" s="8">
        <v>290457694</v>
      </c>
      <c r="G6" s="8">
        <v>24682379</v>
      </c>
      <c r="H6" s="8">
        <v>27510263</v>
      </c>
      <c r="I6" s="8">
        <v>26131191</v>
      </c>
      <c r="J6" s="8">
        <v>78323833</v>
      </c>
      <c r="K6" s="8">
        <v>24177641</v>
      </c>
      <c r="L6" s="8">
        <v>24258726</v>
      </c>
      <c r="M6" s="8">
        <v>24508628</v>
      </c>
      <c r="N6" s="8">
        <v>72944995</v>
      </c>
      <c r="O6" s="8">
        <v>24578788</v>
      </c>
      <c r="P6" s="8">
        <v>24733344</v>
      </c>
      <c r="Q6" s="8">
        <v>25803797</v>
      </c>
      <c r="R6" s="8">
        <v>75115929</v>
      </c>
      <c r="S6" s="8"/>
      <c r="T6" s="8"/>
      <c r="U6" s="8"/>
      <c r="V6" s="8"/>
      <c r="W6" s="8">
        <v>226384757</v>
      </c>
      <c r="X6" s="8">
        <v>209999847</v>
      </c>
      <c r="Y6" s="8">
        <v>16384910</v>
      </c>
      <c r="Z6" s="2">
        <v>7.8</v>
      </c>
      <c r="AA6" s="6">
        <v>290457694</v>
      </c>
    </row>
    <row r="7" spans="1:27" ht="13.5">
      <c r="A7" s="25" t="s">
        <v>33</v>
      </c>
      <c r="B7" s="24"/>
      <c r="C7" s="6">
        <v>64272266</v>
      </c>
      <c r="D7" s="6"/>
      <c r="E7" s="7">
        <v>56497109</v>
      </c>
      <c r="F7" s="8">
        <v>56497109</v>
      </c>
      <c r="G7" s="8">
        <v>4974181</v>
      </c>
      <c r="H7" s="8">
        <v>4502203</v>
      </c>
      <c r="I7" s="8">
        <v>4673118</v>
      </c>
      <c r="J7" s="8">
        <v>14149502</v>
      </c>
      <c r="K7" s="8">
        <v>5006048</v>
      </c>
      <c r="L7" s="8">
        <v>5405600</v>
      </c>
      <c r="M7" s="8">
        <v>5996472</v>
      </c>
      <c r="N7" s="8">
        <v>16408120</v>
      </c>
      <c r="O7" s="8">
        <v>6698696</v>
      </c>
      <c r="P7" s="8">
        <v>7110005</v>
      </c>
      <c r="Q7" s="8">
        <v>6650015</v>
      </c>
      <c r="R7" s="8">
        <v>20458716</v>
      </c>
      <c r="S7" s="8"/>
      <c r="T7" s="8"/>
      <c r="U7" s="8"/>
      <c r="V7" s="8"/>
      <c r="W7" s="8">
        <v>51016338</v>
      </c>
      <c r="X7" s="8">
        <v>44122980</v>
      </c>
      <c r="Y7" s="8">
        <v>6893358</v>
      </c>
      <c r="Z7" s="2">
        <v>15.62</v>
      </c>
      <c r="AA7" s="6">
        <v>56497109</v>
      </c>
    </row>
    <row r="8" spans="1:27" ht="13.5">
      <c r="A8" s="25" t="s">
        <v>34</v>
      </c>
      <c r="B8" s="24"/>
      <c r="C8" s="6">
        <v>47097600</v>
      </c>
      <c r="D8" s="6"/>
      <c r="E8" s="7">
        <v>45538066</v>
      </c>
      <c r="F8" s="8">
        <v>44138066</v>
      </c>
      <c r="G8" s="8">
        <v>3123532</v>
      </c>
      <c r="H8" s="8">
        <v>3678361</v>
      </c>
      <c r="I8" s="8">
        <v>3616661</v>
      </c>
      <c r="J8" s="8">
        <v>10418554</v>
      </c>
      <c r="K8" s="8">
        <v>3719853</v>
      </c>
      <c r="L8" s="8">
        <v>3790573</v>
      </c>
      <c r="M8" s="8">
        <v>3891828</v>
      </c>
      <c r="N8" s="8">
        <v>11402254</v>
      </c>
      <c r="O8" s="8">
        <v>3829933</v>
      </c>
      <c r="P8" s="8">
        <v>3696860</v>
      </c>
      <c r="Q8" s="8">
        <v>3673170</v>
      </c>
      <c r="R8" s="8">
        <v>11199963</v>
      </c>
      <c r="S8" s="8"/>
      <c r="T8" s="8"/>
      <c r="U8" s="8"/>
      <c r="V8" s="8"/>
      <c r="W8" s="8">
        <v>33020771</v>
      </c>
      <c r="X8" s="8">
        <v>32518478</v>
      </c>
      <c r="Y8" s="8">
        <v>502293</v>
      </c>
      <c r="Z8" s="2">
        <v>1.54</v>
      </c>
      <c r="AA8" s="6">
        <v>44138066</v>
      </c>
    </row>
    <row r="9" spans="1:27" ht="13.5">
      <c r="A9" s="25" t="s">
        <v>35</v>
      </c>
      <c r="B9" s="24"/>
      <c r="C9" s="6">
        <v>29759679</v>
      </c>
      <c r="D9" s="6"/>
      <c r="E9" s="7">
        <v>27157246</v>
      </c>
      <c r="F9" s="8">
        <v>27557246</v>
      </c>
      <c r="G9" s="8">
        <v>2287289</v>
      </c>
      <c r="H9" s="8">
        <v>2313621</v>
      </c>
      <c r="I9" s="8">
        <v>2310910</v>
      </c>
      <c r="J9" s="8">
        <v>6911820</v>
      </c>
      <c r="K9" s="8">
        <v>2276727</v>
      </c>
      <c r="L9" s="8">
        <v>2303708</v>
      </c>
      <c r="M9" s="8">
        <v>2300449</v>
      </c>
      <c r="N9" s="8">
        <v>6880884</v>
      </c>
      <c r="O9" s="8">
        <v>2359219</v>
      </c>
      <c r="P9" s="8">
        <v>2288881</v>
      </c>
      <c r="Q9" s="8">
        <v>2299967</v>
      </c>
      <c r="R9" s="8">
        <v>6948067</v>
      </c>
      <c r="S9" s="8"/>
      <c r="T9" s="8"/>
      <c r="U9" s="8"/>
      <c r="V9" s="8"/>
      <c r="W9" s="8">
        <v>20740771</v>
      </c>
      <c r="X9" s="8">
        <v>20059448</v>
      </c>
      <c r="Y9" s="8">
        <v>681323</v>
      </c>
      <c r="Z9" s="2">
        <v>3.4</v>
      </c>
      <c r="AA9" s="6">
        <v>27557246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1528966</v>
      </c>
      <c r="D11" s="6"/>
      <c r="E11" s="7">
        <v>1585736</v>
      </c>
      <c r="F11" s="8">
        <v>1605736</v>
      </c>
      <c r="G11" s="8">
        <v>200058</v>
      </c>
      <c r="H11" s="8">
        <v>114788</v>
      </c>
      <c r="I11" s="8">
        <v>125583</v>
      </c>
      <c r="J11" s="8">
        <v>440429</v>
      </c>
      <c r="K11" s="8">
        <v>119343</v>
      </c>
      <c r="L11" s="8">
        <v>96973</v>
      </c>
      <c r="M11" s="8">
        <v>117018</v>
      </c>
      <c r="N11" s="8">
        <v>333334</v>
      </c>
      <c r="O11" s="8">
        <v>153278</v>
      </c>
      <c r="P11" s="8">
        <v>152364</v>
      </c>
      <c r="Q11" s="8">
        <v>94656</v>
      </c>
      <c r="R11" s="8">
        <v>400298</v>
      </c>
      <c r="S11" s="8"/>
      <c r="T11" s="8"/>
      <c r="U11" s="8"/>
      <c r="V11" s="8"/>
      <c r="W11" s="8">
        <v>1174061</v>
      </c>
      <c r="X11" s="8">
        <v>1148938</v>
      </c>
      <c r="Y11" s="8">
        <v>25123</v>
      </c>
      <c r="Z11" s="2">
        <v>2.19</v>
      </c>
      <c r="AA11" s="6">
        <v>1605736</v>
      </c>
    </row>
    <row r="12" spans="1:27" ht="13.5">
      <c r="A12" s="25" t="s">
        <v>37</v>
      </c>
      <c r="B12" s="29"/>
      <c r="C12" s="6">
        <v>40150825</v>
      </c>
      <c r="D12" s="6"/>
      <c r="E12" s="7">
        <v>40920000</v>
      </c>
      <c r="F12" s="8">
        <v>42236923</v>
      </c>
      <c r="G12" s="8">
        <v>740422</v>
      </c>
      <c r="H12" s="8">
        <v>713079</v>
      </c>
      <c r="I12" s="8">
        <v>1273693</v>
      </c>
      <c r="J12" s="8">
        <v>2727194</v>
      </c>
      <c r="K12" s="8">
        <v>422841</v>
      </c>
      <c r="L12" s="8">
        <v>1474835</v>
      </c>
      <c r="M12" s="8">
        <v>569759</v>
      </c>
      <c r="N12" s="8">
        <v>2467435</v>
      </c>
      <c r="O12" s="8">
        <v>3332745</v>
      </c>
      <c r="P12" s="8">
        <v>416727</v>
      </c>
      <c r="Q12" s="8">
        <v>456064</v>
      </c>
      <c r="R12" s="8">
        <v>4205536</v>
      </c>
      <c r="S12" s="8"/>
      <c r="T12" s="8"/>
      <c r="U12" s="8"/>
      <c r="V12" s="8"/>
      <c r="W12" s="8">
        <v>9400165</v>
      </c>
      <c r="X12" s="8">
        <v>9540648</v>
      </c>
      <c r="Y12" s="8">
        <v>-140483</v>
      </c>
      <c r="Z12" s="2">
        <v>-1.47</v>
      </c>
      <c r="AA12" s="6">
        <v>42236923</v>
      </c>
    </row>
    <row r="13" spans="1:27" ht="13.5">
      <c r="A13" s="23" t="s">
        <v>38</v>
      </c>
      <c r="B13" s="29"/>
      <c r="C13" s="6">
        <v>2617889</v>
      </c>
      <c r="D13" s="6"/>
      <c r="E13" s="7">
        <v>2798684</v>
      </c>
      <c r="F13" s="8">
        <v>2798684</v>
      </c>
      <c r="G13" s="8">
        <v>178440</v>
      </c>
      <c r="H13" s="8">
        <v>183568</v>
      </c>
      <c r="I13" s="8">
        <v>192898</v>
      </c>
      <c r="J13" s="8">
        <v>554906</v>
      </c>
      <c r="K13" s="8">
        <v>195358</v>
      </c>
      <c r="L13" s="8">
        <v>199742</v>
      </c>
      <c r="M13" s="8">
        <v>202022</v>
      </c>
      <c r="N13" s="8">
        <v>597122</v>
      </c>
      <c r="O13" s="8">
        <v>211208</v>
      </c>
      <c r="P13" s="8">
        <v>302279</v>
      </c>
      <c r="Q13" s="8">
        <v>197046</v>
      </c>
      <c r="R13" s="8">
        <v>710533</v>
      </c>
      <c r="S13" s="8"/>
      <c r="T13" s="8"/>
      <c r="U13" s="8"/>
      <c r="V13" s="8"/>
      <c r="W13" s="8">
        <v>1862561</v>
      </c>
      <c r="X13" s="8">
        <v>2065327</v>
      </c>
      <c r="Y13" s="8">
        <v>-202766</v>
      </c>
      <c r="Z13" s="2">
        <v>-9.82</v>
      </c>
      <c r="AA13" s="6">
        <v>2798684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27702812</v>
      </c>
      <c r="D15" s="6"/>
      <c r="E15" s="7">
        <v>32799635</v>
      </c>
      <c r="F15" s="8">
        <v>32799635</v>
      </c>
      <c r="G15" s="8">
        <v>13862</v>
      </c>
      <c r="H15" s="8">
        <v>28632</v>
      </c>
      <c r="I15" s="8">
        <v>13658</v>
      </c>
      <c r="J15" s="8">
        <v>56152</v>
      </c>
      <c r="K15" s="8">
        <v>91039</v>
      </c>
      <c r="L15" s="8">
        <v>28775</v>
      </c>
      <c r="M15" s="8">
        <v>17644</v>
      </c>
      <c r="N15" s="8">
        <v>137458</v>
      </c>
      <c r="O15" s="8">
        <v>22890</v>
      </c>
      <c r="P15" s="8">
        <v>12072</v>
      </c>
      <c r="Q15" s="8">
        <v>11580</v>
      </c>
      <c r="R15" s="8">
        <v>46542</v>
      </c>
      <c r="S15" s="8"/>
      <c r="T15" s="8"/>
      <c r="U15" s="8"/>
      <c r="V15" s="8"/>
      <c r="W15" s="8">
        <v>240152</v>
      </c>
      <c r="X15" s="8">
        <v>362268</v>
      </c>
      <c r="Y15" s="8">
        <v>-122116</v>
      </c>
      <c r="Z15" s="2">
        <v>-33.71</v>
      </c>
      <c r="AA15" s="6">
        <v>32799635</v>
      </c>
    </row>
    <row r="16" spans="1:27" ht="13.5">
      <c r="A16" s="23" t="s">
        <v>41</v>
      </c>
      <c r="B16" s="29"/>
      <c r="C16" s="6">
        <v>4029579</v>
      </c>
      <c r="D16" s="6"/>
      <c r="E16" s="7">
        <v>4121887</v>
      </c>
      <c r="F16" s="8">
        <v>4523887</v>
      </c>
      <c r="G16" s="8">
        <v>384985</v>
      </c>
      <c r="H16" s="8">
        <v>347895</v>
      </c>
      <c r="I16" s="8">
        <v>352494</v>
      </c>
      <c r="J16" s="8">
        <v>1085374</v>
      </c>
      <c r="K16" s="8">
        <v>428733</v>
      </c>
      <c r="L16" s="8">
        <v>376353</v>
      </c>
      <c r="M16" s="8">
        <v>280820</v>
      </c>
      <c r="N16" s="8">
        <v>1085906</v>
      </c>
      <c r="O16" s="8">
        <v>384246</v>
      </c>
      <c r="P16" s="8">
        <v>356459</v>
      </c>
      <c r="Q16" s="8">
        <v>331407</v>
      </c>
      <c r="R16" s="8">
        <v>1072112</v>
      </c>
      <c r="S16" s="8"/>
      <c r="T16" s="8"/>
      <c r="U16" s="8"/>
      <c r="V16" s="8"/>
      <c r="W16" s="8">
        <v>3243392</v>
      </c>
      <c r="X16" s="8">
        <v>3232705</v>
      </c>
      <c r="Y16" s="8">
        <v>10687</v>
      </c>
      <c r="Z16" s="2">
        <v>0.33</v>
      </c>
      <c r="AA16" s="6">
        <v>4523887</v>
      </c>
    </row>
    <row r="17" spans="1:27" ht="13.5">
      <c r="A17" s="23" t="s">
        <v>42</v>
      </c>
      <c r="B17" s="29"/>
      <c r="C17" s="6">
        <v>4373231</v>
      </c>
      <c r="D17" s="6"/>
      <c r="E17" s="7">
        <v>4300000</v>
      </c>
      <c r="F17" s="8">
        <v>4600000</v>
      </c>
      <c r="G17" s="8">
        <v>412369</v>
      </c>
      <c r="H17" s="8">
        <v>407136</v>
      </c>
      <c r="I17" s="8">
        <v>349851</v>
      </c>
      <c r="J17" s="8">
        <v>1169356</v>
      </c>
      <c r="K17" s="8">
        <v>476499</v>
      </c>
      <c r="L17" s="8">
        <v>366714</v>
      </c>
      <c r="M17" s="8">
        <v>324259</v>
      </c>
      <c r="N17" s="8">
        <v>1167472</v>
      </c>
      <c r="O17" s="8">
        <v>413043</v>
      </c>
      <c r="P17" s="8">
        <v>349173</v>
      </c>
      <c r="Q17" s="8">
        <v>386256</v>
      </c>
      <c r="R17" s="8">
        <v>1148472</v>
      </c>
      <c r="S17" s="8"/>
      <c r="T17" s="8"/>
      <c r="U17" s="8"/>
      <c r="V17" s="8"/>
      <c r="W17" s="8">
        <v>3485300</v>
      </c>
      <c r="X17" s="8">
        <v>3431689</v>
      </c>
      <c r="Y17" s="8">
        <v>53611</v>
      </c>
      <c r="Z17" s="2">
        <v>1.56</v>
      </c>
      <c r="AA17" s="6">
        <v>4600000</v>
      </c>
    </row>
    <row r="18" spans="1:27" ht="13.5">
      <c r="A18" s="23" t="s">
        <v>43</v>
      </c>
      <c r="B18" s="29"/>
      <c r="C18" s="6">
        <v>130618120</v>
      </c>
      <c r="D18" s="6"/>
      <c r="E18" s="7">
        <v>112665895</v>
      </c>
      <c r="F18" s="8">
        <v>117453835</v>
      </c>
      <c r="G18" s="8">
        <v>38139000</v>
      </c>
      <c r="H18" s="8"/>
      <c r="I18" s="8"/>
      <c r="J18" s="8">
        <v>38139000</v>
      </c>
      <c r="K18" s="8"/>
      <c r="L18" s="8"/>
      <c r="M18" s="8">
        <v>30511000</v>
      </c>
      <c r="N18" s="8">
        <v>30511000</v>
      </c>
      <c r="O18" s="8"/>
      <c r="P18" s="8"/>
      <c r="Q18" s="8">
        <v>22884000</v>
      </c>
      <c r="R18" s="8">
        <v>22884000</v>
      </c>
      <c r="S18" s="8"/>
      <c r="T18" s="8"/>
      <c r="U18" s="8"/>
      <c r="V18" s="8"/>
      <c r="W18" s="8">
        <v>91534000</v>
      </c>
      <c r="X18" s="8">
        <v>109741895</v>
      </c>
      <c r="Y18" s="8">
        <v>-18207895</v>
      </c>
      <c r="Z18" s="2">
        <v>-16.59</v>
      </c>
      <c r="AA18" s="6">
        <v>117453835</v>
      </c>
    </row>
    <row r="19" spans="1:27" ht="13.5">
      <c r="A19" s="23" t="s">
        <v>44</v>
      </c>
      <c r="B19" s="29"/>
      <c r="C19" s="6">
        <v>16364280</v>
      </c>
      <c r="D19" s="6"/>
      <c r="E19" s="7">
        <v>11344468</v>
      </c>
      <c r="F19" s="26">
        <v>11579272</v>
      </c>
      <c r="G19" s="26">
        <v>740514</v>
      </c>
      <c r="H19" s="26">
        <v>922376</v>
      </c>
      <c r="I19" s="26">
        <v>1131387</v>
      </c>
      <c r="J19" s="26">
        <v>2794277</v>
      </c>
      <c r="K19" s="26">
        <v>1542692</v>
      </c>
      <c r="L19" s="26">
        <v>1237019</v>
      </c>
      <c r="M19" s="26">
        <v>851043</v>
      </c>
      <c r="N19" s="26">
        <v>3630754</v>
      </c>
      <c r="O19" s="26">
        <v>874622</v>
      </c>
      <c r="P19" s="26">
        <v>1037254</v>
      </c>
      <c r="Q19" s="26">
        <v>741547</v>
      </c>
      <c r="R19" s="26">
        <v>2653423</v>
      </c>
      <c r="S19" s="26"/>
      <c r="T19" s="26"/>
      <c r="U19" s="26"/>
      <c r="V19" s="26"/>
      <c r="W19" s="26">
        <v>9078454</v>
      </c>
      <c r="X19" s="26">
        <v>8657052</v>
      </c>
      <c r="Y19" s="26">
        <v>421402</v>
      </c>
      <c r="Z19" s="27">
        <v>4.87</v>
      </c>
      <c r="AA19" s="28">
        <v>11579272</v>
      </c>
    </row>
    <row r="20" spans="1:27" ht="13.5">
      <c r="A20" s="23" t="s">
        <v>45</v>
      </c>
      <c r="B20" s="29"/>
      <c r="C20" s="6">
        <v>5275628</v>
      </c>
      <c r="D20" s="6"/>
      <c r="E20" s="7">
        <v>200000</v>
      </c>
      <c r="F20" s="8">
        <v>5642042</v>
      </c>
      <c r="G20" s="8">
        <v>939800</v>
      </c>
      <c r="H20" s="8">
        <v>1151000</v>
      </c>
      <c r="I20" s="30">
        <v>495000</v>
      </c>
      <c r="J20" s="8">
        <v>2585800</v>
      </c>
      <c r="K20" s="8">
        <v>477535</v>
      </c>
      <c r="L20" s="8">
        <v>235000</v>
      </c>
      <c r="M20" s="8">
        <v>816831</v>
      </c>
      <c r="N20" s="8">
        <v>1529366</v>
      </c>
      <c r="O20" s="8">
        <v>590000</v>
      </c>
      <c r="P20" s="30">
        <v>200591</v>
      </c>
      <c r="Q20" s="8">
        <v>60870</v>
      </c>
      <c r="R20" s="8">
        <v>851461</v>
      </c>
      <c r="S20" s="8"/>
      <c r="T20" s="8"/>
      <c r="U20" s="8"/>
      <c r="V20" s="8"/>
      <c r="W20" s="30">
        <v>4966627</v>
      </c>
      <c r="X20" s="8">
        <v>4868727</v>
      </c>
      <c r="Y20" s="8">
        <v>97900</v>
      </c>
      <c r="Z20" s="2">
        <v>2.01</v>
      </c>
      <c r="AA20" s="6">
        <v>5642042</v>
      </c>
    </row>
    <row r="21" spans="1:27" ht="24.75" customHeight="1">
      <c r="A21" s="31" t="s">
        <v>46</v>
      </c>
      <c r="B21" s="32"/>
      <c r="C21" s="33">
        <f aca="true" t="shared" si="0" ref="C21:Y21">SUM(C5:C20)</f>
        <v>754602312</v>
      </c>
      <c r="D21" s="33">
        <f t="shared" si="0"/>
        <v>0</v>
      </c>
      <c r="E21" s="34">
        <f t="shared" si="0"/>
        <v>751675443</v>
      </c>
      <c r="F21" s="35">
        <f t="shared" si="0"/>
        <v>763179152</v>
      </c>
      <c r="G21" s="35">
        <f t="shared" si="0"/>
        <v>87120118</v>
      </c>
      <c r="H21" s="35">
        <f t="shared" si="0"/>
        <v>61585273</v>
      </c>
      <c r="I21" s="35">
        <f t="shared" si="0"/>
        <v>50534062</v>
      </c>
      <c r="J21" s="35">
        <f t="shared" si="0"/>
        <v>199239453</v>
      </c>
      <c r="K21" s="35">
        <f t="shared" si="0"/>
        <v>43800705</v>
      </c>
      <c r="L21" s="35">
        <f t="shared" si="0"/>
        <v>49692150</v>
      </c>
      <c r="M21" s="35">
        <f t="shared" si="0"/>
        <v>80392799</v>
      </c>
      <c r="N21" s="35">
        <f t="shared" si="0"/>
        <v>173885654</v>
      </c>
      <c r="O21" s="35">
        <f t="shared" si="0"/>
        <v>53567560</v>
      </c>
      <c r="P21" s="35">
        <f t="shared" si="0"/>
        <v>50438130</v>
      </c>
      <c r="Q21" s="35">
        <f t="shared" si="0"/>
        <v>73639872</v>
      </c>
      <c r="R21" s="35">
        <f t="shared" si="0"/>
        <v>177645562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550770669</v>
      </c>
      <c r="X21" s="35">
        <f t="shared" si="0"/>
        <v>543000406</v>
      </c>
      <c r="Y21" s="35">
        <f t="shared" si="0"/>
        <v>7770263</v>
      </c>
      <c r="Z21" s="36">
        <f>+IF(X21&lt;&gt;0,+(Y21/X21)*100,0)</f>
        <v>1.4309865911960293</v>
      </c>
      <c r="AA21" s="33">
        <f>SUM(AA5:AA20)</f>
        <v>763179152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193001612</v>
      </c>
      <c r="D24" s="6"/>
      <c r="E24" s="7">
        <v>217513982</v>
      </c>
      <c r="F24" s="8">
        <v>219772405</v>
      </c>
      <c r="G24" s="8">
        <v>15020476</v>
      </c>
      <c r="H24" s="8">
        <v>15867609</v>
      </c>
      <c r="I24" s="8">
        <v>16404334</v>
      </c>
      <c r="J24" s="8">
        <v>47292419</v>
      </c>
      <c r="K24" s="8">
        <v>16543507</v>
      </c>
      <c r="L24" s="8">
        <v>25862779</v>
      </c>
      <c r="M24" s="8">
        <v>17117260</v>
      </c>
      <c r="N24" s="8">
        <v>59523546</v>
      </c>
      <c r="O24" s="8">
        <v>17628464</v>
      </c>
      <c r="P24" s="8">
        <v>16697617</v>
      </c>
      <c r="Q24" s="8">
        <v>16819122</v>
      </c>
      <c r="R24" s="8">
        <v>51145203</v>
      </c>
      <c r="S24" s="8"/>
      <c r="T24" s="8"/>
      <c r="U24" s="8"/>
      <c r="V24" s="8"/>
      <c r="W24" s="8">
        <v>157961168</v>
      </c>
      <c r="X24" s="8">
        <v>156359360</v>
      </c>
      <c r="Y24" s="8">
        <v>1601808</v>
      </c>
      <c r="Z24" s="2">
        <v>1.02</v>
      </c>
      <c r="AA24" s="6">
        <v>219772405</v>
      </c>
    </row>
    <row r="25" spans="1:27" ht="13.5">
      <c r="A25" s="25" t="s">
        <v>49</v>
      </c>
      <c r="B25" s="24"/>
      <c r="C25" s="6">
        <v>10369397</v>
      </c>
      <c r="D25" s="6"/>
      <c r="E25" s="7">
        <v>11111664</v>
      </c>
      <c r="F25" s="8">
        <v>11111664</v>
      </c>
      <c r="G25" s="8">
        <v>864840</v>
      </c>
      <c r="H25" s="8">
        <v>877869</v>
      </c>
      <c r="I25" s="8">
        <v>874527</v>
      </c>
      <c r="J25" s="8">
        <v>2617236</v>
      </c>
      <c r="K25" s="8">
        <v>878323</v>
      </c>
      <c r="L25" s="8">
        <v>874528</v>
      </c>
      <c r="M25" s="8">
        <v>874528</v>
      </c>
      <c r="N25" s="8">
        <v>2627379</v>
      </c>
      <c r="O25" s="8">
        <v>874528</v>
      </c>
      <c r="P25" s="8">
        <v>874529</v>
      </c>
      <c r="Q25" s="8">
        <v>789428</v>
      </c>
      <c r="R25" s="8">
        <v>2538485</v>
      </c>
      <c r="S25" s="8"/>
      <c r="T25" s="8"/>
      <c r="U25" s="8"/>
      <c r="V25" s="8"/>
      <c r="W25" s="8">
        <v>7783100</v>
      </c>
      <c r="X25" s="8">
        <v>8034582</v>
      </c>
      <c r="Y25" s="8">
        <v>-251482</v>
      </c>
      <c r="Z25" s="2">
        <v>-3.13</v>
      </c>
      <c r="AA25" s="6">
        <v>11111664</v>
      </c>
    </row>
    <row r="26" spans="1:27" ht="13.5">
      <c r="A26" s="25" t="s">
        <v>50</v>
      </c>
      <c r="B26" s="24"/>
      <c r="C26" s="6">
        <v>40566800</v>
      </c>
      <c r="D26" s="6"/>
      <c r="E26" s="7">
        <v>35285249</v>
      </c>
      <c r="F26" s="8">
        <v>35886591</v>
      </c>
      <c r="G26" s="8"/>
      <c r="H26" s="8"/>
      <c r="I26" s="8">
        <v>129499</v>
      </c>
      <c r="J26" s="8">
        <v>129499</v>
      </c>
      <c r="K26" s="8"/>
      <c r="L26" s="8"/>
      <c r="M26" s="8"/>
      <c r="N26" s="8"/>
      <c r="O26" s="8"/>
      <c r="P26" s="8"/>
      <c r="Q26" s="8">
        <v>2044033</v>
      </c>
      <c r="R26" s="8">
        <v>2044033</v>
      </c>
      <c r="S26" s="8"/>
      <c r="T26" s="8"/>
      <c r="U26" s="8"/>
      <c r="V26" s="8"/>
      <c r="W26" s="8">
        <v>2173532</v>
      </c>
      <c r="X26" s="8">
        <v>132000</v>
      </c>
      <c r="Y26" s="8">
        <v>2041532</v>
      </c>
      <c r="Z26" s="2">
        <v>1546.62</v>
      </c>
      <c r="AA26" s="6">
        <v>35886591</v>
      </c>
    </row>
    <row r="27" spans="1:27" ht="13.5">
      <c r="A27" s="25" t="s">
        <v>51</v>
      </c>
      <c r="B27" s="24"/>
      <c r="C27" s="6">
        <v>85907683</v>
      </c>
      <c r="D27" s="6"/>
      <c r="E27" s="7">
        <v>88293120</v>
      </c>
      <c r="F27" s="8">
        <v>88293120</v>
      </c>
      <c r="G27" s="8"/>
      <c r="H27" s="8"/>
      <c r="I27" s="8"/>
      <c r="J27" s="8"/>
      <c r="K27" s="8"/>
      <c r="L27" s="8"/>
      <c r="M27" s="8"/>
      <c r="N27" s="8"/>
      <c r="O27" s="8"/>
      <c r="P27" s="8">
        <v>30354</v>
      </c>
      <c r="Q27" s="8">
        <v>7103818</v>
      </c>
      <c r="R27" s="8">
        <v>7134172</v>
      </c>
      <c r="S27" s="8"/>
      <c r="T27" s="8"/>
      <c r="U27" s="8"/>
      <c r="V27" s="8"/>
      <c r="W27" s="8">
        <v>7134172</v>
      </c>
      <c r="X27" s="8"/>
      <c r="Y27" s="8">
        <v>7134172</v>
      </c>
      <c r="Z27" s="2"/>
      <c r="AA27" s="6">
        <v>88293120</v>
      </c>
    </row>
    <row r="28" spans="1:27" ht="13.5">
      <c r="A28" s="25" t="s">
        <v>52</v>
      </c>
      <c r="B28" s="24"/>
      <c r="C28" s="6">
        <v>14479444</v>
      </c>
      <c r="D28" s="6"/>
      <c r="E28" s="7">
        <v>18581232</v>
      </c>
      <c r="F28" s="8">
        <v>13156045</v>
      </c>
      <c r="G28" s="8"/>
      <c r="H28" s="8"/>
      <c r="I28" s="8">
        <v>220468</v>
      </c>
      <c r="J28" s="8">
        <v>220468</v>
      </c>
      <c r="K28" s="8"/>
      <c r="L28" s="8"/>
      <c r="M28" s="8">
        <v>6058151</v>
      </c>
      <c r="N28" s="8">
        <v>6058151</v>
      </c>
      <c r="O28" s="8">
        <v>340358</v>
      </c>
      <c r="P28" s="8">
        <v>172360</v>
      </c>
      <c r="Q28" s="8"/>
      <c r="R28" s="8">
        <v>512718</v>
      </c>
      <c r="S28" s="8"/>
      <c r="T28" s="8"/>
      <c r="U28" s="8"/>
      <c r="V28" s="8"/>
      <c r="W28" s="8">
        <v>6791337</v>
      </c>
      <c r="X28" s="8">
        <v>6688613</v>
      </c>
      <c r="Y28" s="8">
        <v>102724</v>
      </c>
      <c r="Z28" s="2">
        <v>1.54</v>
      </c>
      <c r="AA28" s="6">
        <v>13156045</v>
      </c>
    </row>
    <row r="29" spans="1:27" ht="13.5">
      <c r="A29" s="25" t="s">
        <v>53</v>
      </c>
      <c r="B29" s="24"/>
      <c r="C29" s="6">
        <v>194308453</v>
      </c>
      <c r="D29" s="6"/>
      <c r="E29" s="7">
        <v>227700000</v>
      </c>
      <c r="F29" s="8">
        <v>227700000</v>
      </c>
      <c r="G29" s="8">
        <v>4017569</v>
      </c>
      <c r="H29" s="8">
        <v>28968696</v>
      </c>
      <c r="I29" s="8">
        <v>26501092</v>
      </c>
      <c r="J29" s="8">
        <v>59487357</v>
      </c>
      <c r="K29" s="8">
        <v>19714793</v>
      </c>
      <c r="L29" s="8">
        <v>15009369</v>
      </c>
      <c r="M29" s="8">
        <v>12971586</v>
      </c>
      <c r="N29" s="8">
        <v>47695748</v>
      </c>
      <c r="O29" s="8">
        <v>18100205</v>
      </c>
      <c r="P29" s="8">
        <v>16923061</v>
      </c>
      <c r="Q29" s="8">
        <v>16147018</v>
      </c>
      <c r="R29" s="8">
        <v>51170284</v>
      </c>
      <c r="S29" s="8"/>
      <c r="T29" s="8"/>
      <c r="U29" s="8"/>
      <c r="V29" s="8"/>
      <c r="W29" s="8">
        <v>158353389</v>
      </c>
      <c r="X29" s="8">
        <v>160323672</v>
      </c>
      <c r="Y29" s="8">
        <v>-1970283</v>
      </c>
      <c r="Z29" s="2">
        <v>-1.23</v>
      </c>
      <c r="AA29" s="6">
        <v>227700000</v>
      </c>
    </row>
    <row r="30" spans="1:27" ht="13.5">
      <c r="A30" s="25" t="s">
        <v>54</v>
      </c>
      <c r="B30" s="24"/>
      <c r="C30" s="6">
        <v>25940066</v>
      </c>
      <c r="D30" s="6"/>
      <c r="E30" s="7">
        <v>34680495</v>
      </c>
      <c r="F30" s="8">
        <v>35219049</v>
      </c>
      <c r="G30" s="8">
        <v>897234</v>
      </c>
      <c r="H30" s="8">
        <v>1231557</v>
      </c>
      <c r="I30" s="8">
        <v>1028873</v>
      </c>
      <c r="J30" s="8">
        <v>3157664</v>
      </c>
      <c r="K30" s="8">
        <v>1465298</v>
      </c>
      <c r="L30" s="8">
        <v>1293198</v>
      </c>
      <c r="M30" s="8">
        <v>1108073</v>
      </c>
      <c r="N30" s="8">
        <v>3866569</v>
      </c>
      <c r="O30" s="8">
        <v>1233993</v>
      </c>
      <c r="P30" s="8">
        <v>998427</v>
      </c>
      <c r="Q30" s="8">
        <v>1047953</v>
      </c>
      <c r="R30" s="8">
        <v>3280373</v>
      </c>
      <c r="S30" s="8"/>
      <c r="T30" s="8"/>
      <c r="U30" s="8"/>
      <c r="V30" s="8"/>
      <c r="W30" s="8">
        <v>10304606</v>
      </c>
      <c r="X30" s="8">
        <v>15094034</v>
      </c>
      <c r="Y30" s="8">
        <v>-4789428</v>
      </c>
      <c r="Z30" s="2">
        <v>-31.73</v>
      </c>
      <c r="AA30" s="6">
        <v>35219049</v>
      </c>
    </row>
    <row r="31" spans="1:27" ht="13.5">
      <c r="A31" s="25" t="s">
        <v>55</v>
      </c>
      <c r="B31" s="24"/>
      <c r="C31" s="6">
        <v>86073567</v>
      </c>
      <c r="D31" s="6"/>
      <c r="E31" s="7">
        <v>62216887</v>
      </c>
      <c r="F31" s="8">
        <v>66602081</v>
      </c>
      <c r="G31" s="8">
        <v>1051052</v>
      </c>
      <c r="H31" s="8">
        <v>3534484</v>
      </c>
      <c r="I31" s="8">
        <v>3534860</v>
      </c>
      <c r="J31" s="8">
        <v>8120396</v>
      </c>
      <c r="K31" s="8">
        <v>4885763</v>
      </c>
      <c r="L31" s="8">
        <v>5346459</v>
      </c>
      <c r="M31" s="8">
        <v>5899875</v>
      </c>
      <c r="N31" s="8">
        <v>16132097</v>
      </c>
      <c r="O31" s="8">
        <v>4922528</v>
      </c>
      <c r="P31" s="8">
        <v>7093707</v>
      </c>
      <c r="Q31" s="8">
        <v>6565911</v>
      </c>
      <c r="R31" s="8">
        <v>18582146</v>
      </c>
      <c r="S31" s="8"/>
      <c r="T31" s="8"/>
      <c r="U31" s="8"/>
      <c r="V31" s="8"/>
      <c r="W31" s="8">
        <v>42834639</v>
      </c>
      <c r="X31" s="8">
        <v>36832083</v>
      </c>
      <c r="Y31" s="8">
        <v>6002556</v>
      </c>
      <c r="Z31" s="2">
        <v>16.3</v>
      </c>
      <c r="AA31" s="6">
        <v>66602081</v>
      </c>
    </row>
    <row r="32" spans="1:27" ht="13.5">
      <c r="A32" s="25" t="s">
        <v>43</v>
      </c>
      <c r="B32" s="24"/>
      <c r="C32" s="6">
        <v>2565194</v>
      </c>
      <c r="D32" s="6"/>
      <c r="E32" s="7">
        <v>3167648</v>
      </c>
      <c r="F32" s="8">
        <v>3209761</v>
      </c>
      <c r="G32" s="8">
        <v>9111</v>
      </c>
      <c r="H32" s="8">
        <v>384322</v>
      </c>
      <c r="I32" s="8">
        <v>517446</v>
      </c>
      <c r="J32" s="8">
        <v>910879</v>
      </c>
      <c r="K32" s="8">
        <v>268784</v>
      </c>
      <c r="L32" s="8">
        <v>298170</v>
      </c>
      <c r="M32" s="8">
        <v>10590</v>
      </c>
      <c r="N32" s="8">
        <v>577544</v>
      </c>
      <c r="O32" s="8">
        <v>320735</v>
      </c>
      <c r="P32" s="8">
        <v>266355</v>
      </c>
      <c r="Q32" s="8">
        <v>201861</v>
      </c>
      <c r="R32" s="8">
        <v>788951</v>
      </c>
      <c r="S32" s="8"/>
      <c r="T32" s="8"/>
      <c r="U32" s="8"/>
      <c r="V32" s="8"/>
      <c r="W32" s="8">
        <v>2277374</v>
      </c>
      <c r="X32" s="8">
        <v>2503159</v>
      </c>
      <c r="Y32" s="8">
        <v>-225785</v>
      </c>
      <c r="Z32" s="2">
        <v>-9.02</v>
      </c>
      <c r="AA32" s="6">
        <v>3209761</v>
      </c>
    </row>
    <row r="33" spans="1:27" ht="13.5">
      <c r="A33" s="25" t="s">
        <v>56</v>
      </c>
      <c r="B33" s="24"/>
      <c r="C33" s="6">
        <v>26772469</v>
      </c>
      <c r="D33" s="6"/>
      <c r="E33" s="7">
        <v>34265021</v>
      </c>
      <c r="F33" s="8">
        <v>35116790</v>
      </c>
      <c r="G33" s="8">
        <v>959784</v>
      </c>
      <c r="H33" s="8">
        <v>2308928</v>
      </c>
      <c r="I33" s="8">
        <v>3400748</v>
      </c>
      <c r="J33" s="8">
        <v>6669460</v>
      </c>
      <c r="K33" s="8">
        <v>3099372</v>
      </c>
      <c r="L33" s="8">
        <v>2945135</v>
      </c>
      <c r="M33" s="8">
        <v>4666985</v>
      </c>
      <c r="N33" s="8">
        <v>10711492</v>
      </c>
      <c r="O33" s="8">
        <v>1462088</v>
      </c>
      <c r="P33" s="8">
        <v>1608063</v>
      </c>
      <c r="Q33" s="8">
        <v>1672806</v>
      </c>
      <c r="R33" s="8">
        <v>4742957</v>
      </c>
      <c r="S33" s="8"/>
      <c r="T33" s="8"/>
      <c r="U33" s="8"/>
      <c r="V33" s="8"/>
      <c r="W33" s="8">
        <v>22123909</v>
      </c>
      <c r="X33" s="8">
        <v>23846652</v>
      </c>
      <c r="Y33" s="8">
        <v>-1722743</v>
      </c>
      <c r="Z33" s="2">
        <v>-7.22</v>
      </c>
      <c r="AA33" s="6">
        <v>35116790</v>
      </c>
    </row>
    <row r="34" spans="1:27" ht="13.5">
      <c r="A34" s="23" t="s">
        <v>57</v>
      </c>
      <c r="B34" s="29"/>
      <c r="C34" s="6">
        <v>6894106</v>
      </c>
      <c r="D34" s="6"/>
      <c r="E34" s="7">
        <v>5042515</v>
      </c>
      <c r="F34" s="8">
        <v>9152847</v>
      </c>
      <c r="G34" s="8"/>
      <c r="H34" s="8"/>
      <c r="I34" s="8"/>
      <c r="J34" s="8"/>
      <c r="K34" s="8"/>
      <c r="L34" s="8"/>
      <c r="M34" s="8"/>
      <c r="N34" s="8"/>
      <c r="O34" s="8"/>
      <c r="P34" s="8">
        <v>792853</v>
      </c>
      <c r="Q34" s="8"/>
      <c r="R34" s="8">
        <v>792853</v>
      </c>
      <c r="S34" s="8"/>
      <c r="T34" s="8"/>
      <c r="U34" s="8"/>
      <c r="V34" s="8"/>
      <c r="W34" s="8">
        <v>792853</v>
      </c>
      <c r="X34" s="8">
        <v>420</v>
      </c>
      <c r="Y34" s="8">
        <v>792433</v>
      </c>
      <c r="Z34" s="2">
        <v>188674.52</v>
      </c>
      <c r="AA34" s="6">
        <v>9152847</v>
      </c>
    </row>
    <row r="35" spans="1:27" ht="12.75">
      <c r="A35" s="40" t="s">
        <v>58</v>
      </c>
      <c r="B35" s="32"/>
      <c r="C35" s="33">
        <f aca="true" t="shared" si="1" ref="C35:Y35">SUM(C24:C34)</f>
        <v>686878791</v>
      </c>
      <c r="D35" s="33">
        <f>SUM(D24:D34)</f>
        <v>0</v>
      </c>
      <c r="E35" s="34">
        <f t="shared" si="1"/>
        <v>737857813</v>
      </c>
      <c r="F35" s="35">
        <f t="shared" si="1"/>
        <v>745220353</v>
      </c>
      <c r="G35" s="35">
        <f t="shared" si="1"/>
        <v>22820066</v>
      </c>
      <c r="H35" s="35">
        <f t="shared" si="1"/>
        <v>53173465</v>
      </c>
      <c r="I35" s="35">
        <f t="shared" si="1"/>
        <v>52611847</v>
      </c>
      <c r="J35" s="35">
        <f t="shared" si="1"/>
        <v>128605378</v>
      </c>
      <c r="K35" s="35">
        <f t="shared" si="1"/>
        <v>46855840</v>
      </c>
      <c r="L35" s="35">
        <f t="shared" si="1"/>
        <v>51629638</v>
      </c>
      <c r="M35" s="35">
        <f t="shared" si="1"/>
        <v>48707048</v>
      </c>
      <c r="N35" s="35">
        <f t="shared" si="1"/>
        <v>147192526</v>
      </c>
      <c r="O35" s="35">
        <f t="shared" si="1"/>
        <v>44882899</v>
      </c>
      <c r="P35" s="35">
        <f t="shared" si="1"/>
        <v>45457326</v>
      </c>
      <c r="Q35" s="35">
        <f t="shared" si="1"/>
        <v>52391950</v>
      </c>
      <c r="R35" s="35">
        <f t="shared" si="1"/>
        <v>142732175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418530079</v>
      </c>
      <c r="X35" s="35">
        <f t="shared" si="1"/>
        <v>409814575</v>
      </c>
      <c r="Y35" s="35">
        <f t="shared" si="1"/>
        <v>8715504</v>
      </c>
      <c r="Z35" s="36">
        <f>+IF(X35&lt;&gt;0,+(Y35/X35)*100,0)</f>
        <v>2.1266944934791545</v>
      </c>
      <c r="AA35" s="33">
        <f>SUM(AA24:AA34)</f>
        <v>745220353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67723521</v>
      </c>
      <c r="D37" s="46">
        <f>+D21-D35</f>
        <v>0</v>
      </c>
      <c r="E37" s="47">
        <f t="shared" si="2"/>
        <v>13817630</v>
      </c>
      <c r="F37" s="48">
        <f t="shared" si="2"/>
        <v>17958799</v>
      </c>
      <c r="G37" s="48">
        <f t="shared" si="2"/>
        <v>64300052</v>
      </c>
      <c r="H37" s="48">
        <f t="shared" si="2"/>
        <v>8411808</v>
      </c>
      <c r="I37" s="48">
        <f t="shared" si="2"/>
        <v>-2077785</v>
      </c>
      <c r="J37" s="48">
        <f t="shared" si="2"/>
        <v>70634075</v>
      </c>
      <c r="K37" s="48">
        <f t="shared" si="2"/>
        <v>-3055135</v>
      </c>
      <c r="L37" s="48">
        <f t="shared" si="2"/>
        <v>-1937488</v>
      </c>
      <c r="M37" s="48">
        <f t="shared" si="2"/>
        <v>31685751</v>
      </c>
      <c r="N37" s="48">
        <f t="shared" si="2"/>
        <v>26693128</v>
      </c>
      <c r="O37" s="48">
        <f t="shared" si="2"/>
        <v>8684661</v>
      </c>
      <c r="P37" s="48">
        <f t="shared" si="2"/>
        <v>4980804</v>
      </c>
      <c r="Q37" s="48">
        <f t="shared" si="2"/>
        <v>21247922</v>
      </c>
      <c r="R37" s="48">
        <f t="shared" si="2"/>
        <v>34913387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132240590</v>
      </c>
      <c r="X37" s="48">
        <f>IF(F21=F35,0,X21-X35)</f>
        <v>133185831</v>
      </c>
      <c r="Y37" s="48">
        <f t="shared" si="2"/>
        <v>-945241</v>
      </c>
      <c r="Z37" s="49">
        <f>+IF(X37&lt;&gt;0,+(Y37/X37)*100,0)</f>
        <v>-0.7097158856184935</v>
      </c>
      <c r="AA37" s="46">
        <f>+AA21-AA35</f>
        <v>17958799</v>
      </c>
    </row>
    <row r="38" spans="1:27" ht="22.5" customHeight="1">
      <c r="A38" s="50" t="s">
        <v>60</v>
      </c>
      <c r="B38" s="29"/>
      <c r="C38" s="6">
        <v>45838416</v>
      </c>
      <c r="D38" s="6"/>
      <c r="E38" s="7">
        <v>67161000</v>
      </c>
      <c r="F38" s="8">
        <v>78451000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>
        <v>29171000</v>
      </c>
      <c r="Y38" s="8">
        <v>-29171000</v>
      </c>
      <c r="Z38" s="2">
        <v>-100</v>
      </c>
      <c r="AA38" s="6">
        <v>78451000</v>
      </c>
    </row>
    <row r="39" spans="1:27" ht="57" customHeight="1">
      <c r="A39" s="50" t="s">
        <v>61</v>
      </c>
      <c r="B39" s="29"/>
      <c r="C39" s="28">
        <v>1214749</v>
      </c>
      <c r="D39" s="28"/>
      <c r="E39" s="7">
        <v>20000</v>
      </c>
      <c r="F39" s="26">
        <v>2020000</v>
      </c>
      <c r="G39" s="26">
        <v>145880</v>
      </c>
      <c r="H39" s="26">
        <v>16353</v>
      </c>
      <c r="I39" s="26"/>
      <c r="J39" s="26">
        <v>162233</v>
      </c>
      <c r="K39" s="26">
        <v>171287</v>
      </c>
      <c r="L39" s="26">
        <v>76149</v>
      </c>
      <c r="M39" s="26">
        <v>77862</v>
      </c>
      <c r="N39" s="26">
        <v>325298</v>
      </c>
      <c r="O39" s="26">
        <v>67103</v>
      </c>
      <c r="P39" s="26">
        <v>889536</v>
      </c>
      <c r="Q39" s="26">
        <v>158929</v>
      </c>
      <c r="R39" s="26">
        <v>1115568</v>
      </c>
      <c r="S39" s="26"/>
      <c r="T39" s="26"/>
      <c r="U39" s="26"/>
      <c r="V39" s="26"/>
      <c r="W39" s="26">
        <v>1603099</v>
      </c>
      <c r="X39" s="26">
        <v>4207</v>
      </c>
      <c r="Y39" s="26">
        <v>1598892</v>
      </c>
      <c r="Z39" s="27">
        <v>38005.51</v>
      </c>
      <c r="AA39" s="28">
        <v>2020000</v>
      </c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114776686</v>
      </c>
      <c r="D41" s="56">
        <f>SUM(D37:D40)</f>
        <v>0</v>
      </c>
      <c r="E41" s="57">
        <f t="shared" si="3"/>
        <v>80998630</v>
      </c>
      <c r="F41" s="58">
        <f t="shared" si="3"/>
        <v>98429799</v>
      </c>
      <c r="G41" s="58">
        <f t="shared" si="3"/>
        <v>64445932</v>
      </c>
      <c r="H41" s="58">
        <f t="shared" si="3"/>
        <v>8428161</v>
      </c>
      <c r="I41" s="58">
        <f t="shared" si="3"/>
        <v>-2077785</v>
      </c>
      <c r="J41" s="58">
        <f t="shared" si="3"/>
        <v>70796308</v>
      </c>
      <c r="K41" s="58">
        <f t="shared" si="3"/>
        <v>-2883848</v>
      </c>
      <c r="L41" s="58">
        <f t="shared" si="3"/>
        <v>-1861339</v>
      </c>
      <c r="M41" s="58">
        <f t="shared" si="3"/>
        <v>31763613</v>
      </c>
      <c r="N41" s="58">
        <f t="shared" si="3"/>
        <v>27018426</v>
      </c>
      <c r="O41" s="58">
        <f t="shared" si="3"/>
        <v>8751764</v>
      </c>
      <c r="P41" s="58">
        <f t="shared" si="3"/>
        <v>5870340</v>
      </c>
      <c r="Q41" s="58">
        <f t="shared" si="3"/>
        <v>21406851</v>
      </c>
      <c r="R41" s="58">
        <f t="shared" si="3"/>
        <v>36028955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133843689</v>
      </c>
      <c r="X41" s="58">
        <f t="shared" si="3"/>
        <v>162361038</v>
      </c>
      <c r="Y41" s="58">
        <f t="shared" si="3"/>
        <v>-28517349</v>
      </c>
      <c r="Z41" s="59">
        <f>+IF(X41&lt;&gt;0,+(Y41/X41)*100,0)</f>
        <v>-17.564157849249522</v>
      </c>
      <c r="AA41" s="56">
        <f>SUM(AA37:AA40)</f>
        <v>98429799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114776686</v>
      </c>
      <c r="D43" s="64">
        <f>+D41-D42</f>
        <v>0</v>
      </c>
      <c r="E43" s="65">
        <f t="shared" si="4"/>
        <v>80998630</v>
      </c>
      <c r="F43" s="66">
        <f t="shared" si="4"/>
        <v>98429799</v>
      </c>
      <c r="G43" s="66">
        <f t="shared" si="4"/>
        <v>64445932</v>
      </c>
      <c r="H43" s="66">
        <f t="shared" si="4"/>
        <v>8428161</v>
      </c>
      <c r="I43" s="66">
        <f t="shared" si="4"/>
        <v>-2077785</v>
      </c>
      <c r="J43" s="66">
        <f t="shared" si="4"/>
        <v>70796308</v>
      </c>
      <c r="K43" s="66">
        <f t="shared" si="4"/>
        <v>-2883848</v>
      </c>
      <c r="L43" s="66">
        <f t="shared" si="4"/>
        <v>-1861339</v>
      </c>
      <c r="M43" s="66">
        <f t="shared" si="4"/>
        <v>31763613</v>
      </c>
      <c r="N43" s="66">
        <f t="shared" si="4"/>
        <v>27018426</v>
      </c>
      <c r="O43" s="66">
        <f t="shared" si="4"/>
        <v>8751764</v>
      </c>
      <c r="P43" s="66">
        <f t="shared" si="4"/>
        <v>5870340</v>
      </c>
      <c r="Q43" s="66">
        <f t="shared" si="4"/>
        <v>21406851</v>
      </c>
      <c r="R43" s="66">
        <f t="shared" si="4"/>
        <v>36028955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133843689</v>
      </c>
      <c r="X43" s="66">
        <f t="shared" si="4"/>
        <v>162361038</v>
      </c>
      <c r="Y43" s="66">
        <f t="shared" si="4"/>
        <v>-28517349</v>
      </c>
      <c r="Z43" s="67">
        <f>+IF(X43&lt;&gt;0,+(Y43/X43)*100,0)</f>
        <v>-17.564157849249522</v>
      </c>
      <c r="AA43" s="64">
        <f>+AA41-AA42</f>
        <v>98429799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114776686</v>
      </c>
      <c r="D45" s="56">
        <f>SUM(D43:D44)</f>
        <v>0</v>
      </c>
      <c r="E45" s="57">
        <f t="shared" si="5"/>
        <v>80998630</v>
      </c>
      <c r="F45" s="58">
        <f t="shared" si="5"/>
        <v>98429799</v>
      </c>
      <c r="G45" s="58">
        <f t="shared" si="5"/>
        <v>64445932</v>
      </c>
      <c r="H45" s="58">
        <f t="shared" si="5"/>
        <v>8428161</v>
      </c>
      <c r="I45" s="58">
        <f t="shared" si="5"/>
        <v>-2077785</v>
      </c>
      <c r="J45" s="58">
        <f t="shared" si="5"/>
        <v>70796308</v>
      </c>
      <c r="K45" s="58">
        <f t="shared" si="5"/>
        <v>-2883848</v>
      </c>
      <c r="L45" s="58">
        <f t="shared" si="5"/>
        <v>-1861339</v>
      </c>
      <c r="M45" s="58">
        <f t="shared" si="5"/>
        <v>31763613</v>
      </c>
      <c r="N45" s="58">
        <f t="shared" si="5"/>
        <v>27018426</v>
      </c>
      <c r="O45" s="58">
        <f t="shared" si="5"/>
        <v>8751764</v>
      </c>
      <c r="P45" s="58">
        <f t="shared" si="5"/>
        <v>5870340</v>
      </c>
      <c r="Q45" s="58">
        <f t="shared" si="5"/>
        <v>21406851</v>
      </c>
      <c r="R45" s="58">
        <f t="shared" si="5"/>
        <v>36028955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133843689</v>
      </c>
      <c r="X45" s="58">
        <f t="shared" si="5"/>
        <v>162361038</v>
      </c>
      <c r="Y45" s="58">
        <f t="shared" si="5"/>
        <v>-28517349</v>
      </c>
      <c r="Z45" s="59">
        <f>+IF(X45&lt;&gt;0,+(Y45/X45)*100,0)</f>
        <v>-17.564157849249522</v>
      </c>
      <c r="AA45" s="56">
        <f>SUM(AA43:AA44)</f>
        <v>98429799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114776686</v>
      </c>
      <c r="D47" s="71">
        <f>SUM(D45:D46)</f>
        <v>0</v>
      </c>
      <c r="E47" s="72">
        <f t="shared" si="6"/>
        <v>80998630</v>
      </c>
      <c r="F47" s="73">
        <f t="shared" si="6"/>
        <v>98429799</v>
      </c>
      <c r="G47" s="73">
        <f t="shared" si="6"/>
        <v>64445932</v>
      </c>
      <c r="H47" s="74">
        <f t="shared" si="6"/>
        <v>8428161</v>
      </c>
      <c r="I47" s="74">
        <f t="shared" si="6"/>
        <v>-2077785</v>
      </c>
      <c r="J47" s="74">
        <f t="shared" si="6"/>
        <v>70796308</v>
      </c>
      <c r="K47" s="74">
        <f t="shared" si="6"/>
        <v>-2883848</v>
      </c>
      <c r="L47" s="74">
        <f t="shared" si="6"/>
        <v>-1861339</v>
      </c>
      <c r="M47" s="73">
        <f t="shared" si="6"/>
        <v>31763613</v>
      </c>
      <c r="N47" s="73">
        <f t="shared" si="6"/>
        <v>27018426</v>
      </c>
      <c r="O47" s="74">
        <f t="shared" si="6"/>
        <v>8751764</v>
      </c>
      <c r="P47" s="74">
        <f t="shared" si="6"/>
        <v>5870340</v>
      </c>
      <c r="Q47" s="74">
        <f t="shared" si="6"/>
        <v>21406851</v>
      </c>
      <c r="R47" s="74">
        <f t="shared" si="6"/>
        <v>36028955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133843689</v>
      </c>
      <c r="X47" s="74">
        <f t="shared" si="6"/>
        <v>162361038</v>
      </c>
      <c r="Y47" s="74">
        <f t="shared" si="6"/>
        <v>-28517349</v>
      </c>
      <c r="Z47" s="75">
        <f>+IF(X47&lt;&gt;0,+(Y47/X47)*100,0)</f>
        <v>-17.564157849249522</v>
      </c>
      <c r="AA47" s="76">
        <f>SUM(AA45:AA46)</f>
        <v>98429799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75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100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2"/>
      <c r="AA5" s="6"/>
    </row>
    <row r="6" spans="1:27" ht="13.5">
      <c r="A6" s="23" t="s">
        <v>32</v>
      </c>
      <c r="B6" s="24"/>
      <c r="C6" s="6">
        <v>917138</v>
      </c>
      <c r="D6" s="6"/>
      <c r="E6" s="7">
        <v>864634</v>
      </c>
      <c r="F6" s="8">
        <v>864634</v>
      </c>
      <c r="G6" s="8">
        <v>101119</v>
      </c>
      <c r="H6" s="8">
        <v>90841</v>
      </c>
      <c r="I6" s="8">
        <v>106439</v>
      </c>
      <c r="J6" s="8">
        <v>298399</v>
      </c>
      <c r="K6" s="8">
        <v>75768</v>
      </c>
      <c r="L6" s="8">
        <v>78335</v>
      </c>
      <c r="M6" s="8">
        <v>77540</v>
      </c>
      <c r="N6" s="8">
        <v>231643</v>
      </c>
      <c r="O6" s="8">
        <v>87202</v>
      </c>
      <c r="P6" s="8">
        <v>78602</v>
      </c>
      <c r="Q6" s="8">
        <v>82826</v>
      </c>
      <c r="R6" s="8">
        <v>248630</v>
      </c>
      <c r="S6" s="8"/>
      <c r="T6" s="8"/>
      <c r="U6" s="8"/>
      <c r="V6" s="8"/>
      <c r="W6" s="8">
        <v>778672</v>
      </c>
      <c r="X6" s="8">
        <v>654134</v>
      </c>
      <c r="Y6" s="8">
        <v>124538</v>
      </c>
      <c r="Z6" s="2">
        <v>19.04</v>
      </c>
      <c r="AA6" s="6">
        <v>864634</v>
      </c>
    </row>
    <row r="7" spans="1:27" ht="13.5">
      <c r="A7" s="25" t="s">
        <v>33</v>
      </c>
      <c r="B7" s="24"/>
      <c r="C7" s="6">
        <v>72745320</v>
      </c>
      <c r="D7" s="6"/>
      <c r="E7" s="7">
        <v>100314054</v>
      </c>
      <c r="F7" s="8">
        <v>110314054</v>
      </c>
      <c r="G7" s="8">
        <v>8412201</v>
      </c>
      <c r="H7" s="8">
        <v>5004794</v>
      </c>
      <c r="I7" s="8">
        <v>10090534</v>
      </c>
      <c r="J7" s="8">
        <v>23507529</v>
      </c>
      <c r="K7" s="8">
        <v>9439004</v>
      </c>
      <c r="L7" s="8">
        <v>10648000</v>
      </c>
      <c r="M7" s="8">
        <v>10281405</v>
      </c>
      <c r="N7" s="8">
        <v>30368409</v>
      </c>
      <c r="O7" s="8">
        <v>11923927</v>
      </c>
      <c r="P7" s="8">
        <v>11313615</v>
      </c>
      <c r="Q7" s="8">
        <v>11372828</v>
      </c>
      <c r="R7" s="8">
        <v>34610370</v>
      </c>
      <c r="S7" s="8"/>
      <c r="T7" s="8"/>
      <c r="U7" s="8"/>
      <c r="V7" s="8"/>
      <c r="W7" s="8">
        <v>88486308</v>
      </c>
      <c r="X7" s="8">
        <v>77969844</v>
      </c>
      <c r="Y7" s="8">
        <v>10516464</v>
      </c>
      <c r="Z7" s="2">
        <v>13.49</v>
      </c>
      <c r="AA7" s="6">
        <v>110314054</v>
      </c>
    </row>
    <row r="8" spans="1:27" ht="13.5">
      <c r="A8" s="25" t="s">
        <v>34</v>
      </c>
      <c r="B8" s="24"/>
      <c r="C8" s="6">
        <v>92829</v>
      </c>
      <c r="D8" s="6"/>
      <c r="E8" s="7">
        <v>91956</v>
      </c>
      <c r="F8" s="8">
        <v>91956</v>
      </c>
      <c r="G8" s="8">
        <v>8297</v>
      </c>
      <c r="H8" s="8">
        <v>8297</v>
      </c>
      <c r="I8" s="8">
        <v>8092</v>
      </c>
      <c r="J8" s="8">
        <v>24686</v>
      </c>
      <c r="K8" s="8">
        <v>8092</v>
      </c>
      <c r="L8" s="8">
        <v>8297</v>
      </c>
      <c r="M8" s="8">
        <v>8502</v>
      </c>
      <c r="N8" s="8">
        <v>24891</v>
      </c>
      <c r="O8" s="8">
        <v>8399</v>
      </c>
      <c r="P8" s="8">
        <v>8195</v>
      </c>
      <c r="Q8" s="8">
        <v>8194</v>
      </c>
      <c r="R8" s="8">
        <v>24788</v>
      </c>
      <c r="S8" s="8"/>
      <c r="T8" s="8"/>
      <c r="U8" s="8"/>
      <c r="V8" s="8"/>
      <c r="W8" s="8">
        <v>74365</v>
      </c>
      <c r="X8" s="8">
        <v>69162</v>
      </c>
      <c r="Y8" s="8">
        <v>5203</v>
      </c>
      <c r="Z8" s="2">
        <v>7.52</v>
      </c>
      <c r="AA8" s="6">
        <v>91956</v>
      </c>
    </row>
    <row r="9" spans="1:27" ht="13.5">
      <c r="A9" s="25" t="s">
        <v>35</v>
      </c>
      <c r="B9" s="24"/>
      <c r="C9" s="6">
        <v>66640</v>
      </c>
      <c r="D9" s="6"/>
      <c r="E9" s="7">
        <v>65280</v>
      </c>
      <c r="F9" s="8">
        <v>65280</v>
      </c>
      <c r="G9" s="8">
        <v>6167</v>
      </c>
      <c r="H9" s="8">
        <v>6167</v>
      </c>
      <c r="I9" s="8">
        <v>5998</v>
      </c>
      <c r="J9" s="8">
        <v>18332</v>
      </c>
      <c r="K9" s="8">
        <v>5998</v>
      </c>
      <c r="L9" s="8">
        <v>6167</v>
      </c>
      <c r="M9" s="8">
        <v>6167</v>
      </c>
      <c r="N9" s="8">
        <v>18332</v>
      </c>
      <c r="O9" s="8">
        <v>6083</v>
      </c>
      <c r="P9" s="8">
        <v>5913</v>
      </c>
      <c r="Q9" s="8">
        <v>5914</v>
      </c>
      <c r="R9" s="8">
        <v>17910</v>
      </c>
      <c r="S9" s="8"/>
      <c r="T9" s="8"/>
      <c r="U9" s="8"/>
      <c r="V9" s="8"/>
      <c r="W9" s="8">
        <v>54574</v>
      </c>
      <c r="X9" s="8">
        <v>49253</v>
      </c>
      <c r="Y9" s="8">
        <v>5321</v>
      </c>
      <c r="Z9" s="2">
        <v>10.8</v>
      </c>
      <c r="AA9" s="6">
        <v>65280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2624772</v>
      </c>
      <c r="D11" s="6"/>
      <c r="E11" s="7">
        <v>2401369</v>
      </c>
      <c r="F11" s="8">
        <v>2771369</v>
      </c>
      <c r="G11" s="8">
        <v>226811</v>
      </c>
      <c r="H11" s="8">
        <v>218219</v>
      </c>
      <c r="I11" s="8">
        <v>225312</v>
      </c>
      <c r="J11" s="8">
        <v>670342</v>
      </c>
      <c r="K11" s="8">
        <v>238626</v>
      </c>
      <c r="L11" s="8">
        <v>245625</v>
      </c>
      <c r="M11" s="8">
        <v>231953</v>
      </c>
      <c r="N11" s="8">
        <v>716204</v>
      </c>
      <c r="O11" s="8">
        <v>229392</v>
      </c>
      <c r="P11" s="8">
        <v>243399</v>
      </c>
      <c r="Q11" s="8">
        <v>222134</v>
      </c>
      <c r="R11" s="8">
        <v>694925</v>
      </c>
      <c r="S11" s="8"/>
      <c r="T11" s="8"/>
      <c r="U11" s="8"/>
      <c r="V11" s="8"/>
      <c r="W11" s="8">
        <v>2081471</v>
      </c>
      <c r="X11" s="8">
        <v>2127121</v>
      </c>
      <c r="Y11" s="8">
        <v>-45650</v>
      </c>
      <c r="Z11" s="2">
        <v>-2.15</v>
      </c>
      <c r="AA11" s="6">
        <v>2771369</v>
      </c>
    </row>
    <row r="12" spans="1:27" ht="13.5">
      <c r="A12" s="25" t="s">
        <v>37</v>
      </c>
      <c r="B12" s="29"/>
      <c r="C12" s="6">
        <v>24046635</v>
      </c>
      <c r="D12" s="6"/>
      <c r="E12" s="7">
        <v>21837141</v>
      </c>
      <c r="F12" s="8">
        <v>20825979</v>
      </c>
      <c r="G12" s="8">
        <v>1083853</v>
      </c>
      <c r="H12" s="8">
        <v>368365</v>
      </c>
      <c r="I12" s="8">
        <v>644609</v>
      </c>
      <c r="J12" s="8">
        <v>2096827</v>
      </c>
      <c r="K12" s="8">
        <v>1070702</v>
      </c>
      <c r="L12" s="8">
        <v>819248</v>
      </c>
      <c r="M12" s="8">
        <v>231876</v>
      </c>
      <c r="N12" s="8">
        <v>2121826</v>
      </c>
      <c r="O12" s="8">
        <v>1578175</v>
      </c>
      <c r="P12" s="8">
        <v>809205</v>
      </c>
      <c r="Q12" s="8">
        <v>556765</v>
      </c>
      <c r="R12" s="8">
        <v>2944145</v>
      </c>
      <c r="S12" s="8"/>
      <c r="T12" s="8"/>
      <c r="U12" s="8"/>
      <c r="V12" s="8"/>
      <c r="W12" s="8">
        <v>7162798</v>
      </c>
      <c r="X12" s="8">
        <v>5893544</v>
      </c>
      <c r="Y12" s="8">
        <v>1269254</v>
      </c>
      <c r="Z12" s="2">
        <v>21.54</v>
      </c>
      <c r="AA12" s="6">
        <v>20825979</v>
      </c>
    </row>
    <row r="13" spans="1:27" ht="13.5">
      <c r="A13" s="23" t="s">
        <v>38</v>
      </c>
      <c r="B13" s="29"/>
      <c r="C13" s="6">
        <v>99453</v>
      </c>
      <c r="D13" s="6"/>
      <c r="E13" s="7">
        <v>62193</v>
      </c>
      <c r="F13" s="8">
        <v>62193</v>
      </c>
      <c r="G13" s="8">
        <v>4480</v>
      </c>
      <c r="H13" s="8">
        <v>6173</v>
      </c>
      <c r="I13" s="8">
        <v>6608</v>
      </c>
      <c r="J13" s="8">
        <v>17261</v>
      </c>
      <c r="K13" s="8">
        <v>5835</v>
      </c>
      <c r="L13" s="8">
        <v>7582</v>
      </c>
      <c r="M13" s="8">
        <v>9633</v>
      </c>
      <c r="N13" s="8">
        <v>23050</v>
      </c>
      <c r="O13" s="8">
        <v>12378</v>
      </c>
      <c r="P13" s="8">
        <v>11601</v>
      </c>
      <c r="Q13" s="8">
        <v>14525</v>
      </c>
      <c r="R13" s="8">
        <v>38504</v>
      </c>
      <c r="S13" s="8"/>
      <c r="T13" s="8"/>
      <c r="U13" s="8"/>
      <c r="V13" s="8"/>
      <c r="W13" s="8">
        <v>78815</v>
      </c>
      <c r="X13" s="8">
        <v>45837</v>
      </c>
      <c r="Y13" s="8">
        <v>32978</v>
      </c>
      <c r="Z13" s="2">
        <v>71.95</v>
      </c>
      <c r="AA13" s="6">
        <v>62193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112505</v>
      </c>
      <c r="D15" s="6"/>
      <c r="E15" s="7">
        <v>20870</v>
      </c>
      <c r="F15" s="8">
        <v>20870</v>
      </c>
      <c r="G15" s="8">
        <v>8696</v>
      </c>
      <c r="H15" s="8"/>
      <c r="I15" s="8"/>
      <c r="J15" s="8">
        <v>8696</v>
      </c>
      <c r="K15" s="8">
        <v>2174</v>
      </c>
      <c r="L15" s="8"/>
      <c r="M15" s="8"/>
      <c r="N15" s="8">
        <v>2174</v>
      </c>
      <c r="O15" s="8">
        <v>5217</v>
      </c>
      <c r="P15" s="8">
        <v>2174</v>
      </c>
      <c r="Q15" s="8"/>
      <c r="R15" s="8">
        <v>7391</v>
      </c>
      <c r="S15" s="8"/>
      <c r="T15" s="8"/>
      <c r="U15" s="8"/>
      <c r="V15" s="8"/>
      <c r="W15" s="8">
        <v>18261</v>
      </c>
      <c r="X15" s="8">
        <v>15651</v>
      </c>
      <c r="Y15" s="8">
        <v>2610</v>
      </c>
      <c r="Z15" s="2">
        <v>16.68</v>
      </c>
      <c r="AA15" s="6">
        <v>20870</v>
      </c>
    </row>
    <row r="16" spans="1:27" ht="13.5">
      <c r="A16" s="23" t="s">
        <v>41</v>
      </c>
      <c r="B16" s="29"/>
      <c r="C16" s="6">
        <v>472527</v>
      </c>
      <c r="D16" s="6"/>
      <c r="E16" s="7">
        <v>223597</v>
      </c>
      <c r="F16" s="8">
        <v>323597</v>
      </c>
      <c r="G16" s="8">
        <v>50839</v>
      </c>
      <c r="H16" s="8">
        <v>33169</v>
      </c>
      <c r="I16" s="8">
        <v>48983</v>
      </c>
      <c r="J16" s="8">
        <v>132991</v>
      </c>
      <c r="K16" s="8">
        <v>38159</v>
      </c>
      <c r="L16" s="8">
        <v>33161</v>
      </c>
      <c r="M16" s="8">
        <v>20567</v>
      </c>
      <c r="N16" s="8">
        <v>91887</v>
      </c>
      <c r="O16" s="8">
        <v>26999</v>
      </c>
      <c r="P16" s="8">
        <v>34402</v>
      </c>
      <c r="Q16" s="8">
        <v>21509</v>
      </c>
      <c r="R16" s="8">
        <v>82910</v>
      </c>
      <c r="S16" s="8"/>
      <c r="T16" s="8"/>
      <c r="U16" s="8"/>
      <c r="V16" s="8"/>
      <c r="W16" s="8">
        <v>307788</v>
      </c>
      <c r="X16" s="8">
        <v>238593</v>
      </c>
      <c r="Y16" s="8">
        <v>69195</v>
      </c>
      <c r="Z16" s="2">
        <v>29</v>
      </c>
      <c r="AA16" s="6">
        <v>323597</v>
      </c>
    </row>
    <row r="17" spans="1:27" ht="13.5">
      <c r="A17" s="23" t="s">
        <v>42</v>
      </c>
      <c r="B17" s="29"/>
      <c r="C17" s="6">
        <v>139823243</v>
      </c>
      <c r="D17" s="6"/>
      <c r="E17" s="7">
        <v>131110000</v>
      </c>
      <c r="F17" s="8">
        <v>145110000</v>
      </c>
      <c r="G17" s="8">
        <v>5640515</v>
      </c>
      <c r="H17" s="8">
        <v>9058212</v>
      </c>
      <c r="I17" s="8">
        <v>7271414</v>
      </c>
      <c r="J17" s="8">
        <v>21970141</v>
      </c>
      <c r="K17" s="8">
        <v>15095096</v>
      </c>
      <c r="L17" s="8">
        <v>15648672</v>
      </c>
      <c r="M17" s="8">
        <v>17338178</v>
      </c>
      <c r="N17" s="8">
        <v>48081946</v>
      </c>
      <c r="O17" s="8">
        <v>7923787</v>
      </c>
      <c r="P17" s="8">
        <v>10971063</v>
      </c>
      <c r="Q17" s="8">
        <v>18351061</v>
      </c>
      <c r="R17" s="8">
        <v>37245911</v>
      </c>
      <c r="S17" s="8"/>
      <c r="T17" s="8"/>
      <c r="U17" s="8"/>
      <c r="V17" s="8"/>
      <c r="W17" s="8">
        <v>107297998</v>
      </c>
      <c r="X17" s="8">
        <v>135188312</v>
      </c>
      <c r="Y17" s="8">
        <v>-27890314</v>
      </c>
      <c r="Z17" s="2">
        <v>-20.63</v>
      </c>
      <c r="AA17" s="6">
        <v>145110000</v>
      </c>
    </row>
    <row r="18" spans="1:27" ht="13.5">
      <c r="A18" s="23" t="s">
        <v>43</v>
      </c>
      <c r="B18" s="29"/>
      <c r="C18" s="6">
        <v>21930621</v>
      </c>
      <c r="D18" s="6"/>
      <c r="E18" s="7">
        <v>24854000</v>
      </c>
      <c r="F18" s="8">
        <v>25610000</v>
      </c>
      <c r="G18" s="8">
        <v>7660970</v>
      </c>
      <c r="H18" s="8">
        <v>13750</v>
      </c>
      <c r="I18" s="8">
        <v>594084</v>
      </c>
      <c r="J18" s="8">
        <v>8268804</v>
      </c>
      <c r="K18" s="8">
        <v>212633</v>
      </c>
      <c r="L18" s="8">
        <v>212873</v>
      </c>
      <c r="M18" s="8">
        <v>11776798</v>
      </c>
      <c r="N18" s="8">
        <v>12202304</v>
      </c>
      <c r="O18" s="8">
        <v>286210</v>
      </c>
      <c r="P18" s="8">
        <v>731522</v>
      </c>
      <c r="Q18" s="8">
        <v>1563007</v>
      </c>
      <c r="R18" s="8">
        <v>2580739</v>
      </c>
      <c r="S18" s="8"/>
      <c r="T18" s="8"/>
      <c r="U18" s="8"/>
      <c r="V18" s="8"/>
      <c r="W18" s="8">
        <v>23051847</v>
      </c>
      <c r="X18" s="8">
        <v>23748841</v>
      </c>
      <c r="Y18" s="8">
        <v>-696994</v>
      </c>
      <c r="Z18" s="2">
        <v>-2.93</v>
      </c>
      <c r="AA18" s="6">
        <v>25610000</v>
      </c>
    </row>
    <row r="19" spans="1:27" ht="13.5">
      <c r="A19" s="23" t="s">
        <v>44</v>
      </c>
      <c r="B19" s="29"/>
      <c r="C19" s="6">
        <v>100703335</v>
      </c>
      <c r="D19" s="6"/>
      <c r="E19" s="7">
        <v>94785424</v>
      </c>
      <c r="F19" s="26">
        <v>98105299</v>
      </c>
      <c r="G19" s="26">
        <v>32598990</v>
      </c>
      <c r="H19" s="26">
        <v>2345972</v>
      </c>
      <c r="I19" s="26">
        <v>1877042</v>
      </c>
      <c r="J19" s="26">
        <v>36822004</v>
      </c>
      <c r="K19" s="26">
        <v>1915211</v>
      </c>
      <c r="L19" s="26">
        <v>1997487</v>
      </c>
      <c r="M19" s="26">
        <v>21529639</v>
      </c>
      <c r="N19" s="26">
        <v>25442337</v>
      </c>
      <c r="O19" s="26">
        <v>3153989</v>
      </c>
      <c r="P19" s="26">
        <v>1976293</v>
      </c>
      <c r="Q19" s="26">
        <v>25260243</v>
      </c>
      <c r="R19" s="26">
        <v>30390525</v>
      </c>
      <c r="S19" s="26"/>
      <c r="T19" s="26"/>
      <c r="U19" s="26"/>
      <c r="V19" s="26"/>
      <c r="W19" s="26">
        <v>92654866</v>
      </c>
      <c r="X19" s="26">
        <v>90318713</v>
      </c>
      <c r="Y19" s="26">
        <v>2336153</v>
      </c>
      <c r="Z19" s="27">
        <v>2.59</v>
      </c>
      <c r="AA19" s="28">
        <v>98105299</v>
      </c>
    </row>
    <row r="20" spans="1:27" ht="13.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363635018</v>
      </c>
      <c r="D21" s="33">
        <f t="shared" si="0"/>
        <v>0</v>
      </c>
      <c r="E21" s="34">
        <f t="shared" si="0"/>
        <v>376630518</v>
      </c>
      <c r="F21" s="35">
        <f t="shared" si="0"/>
        <v>404165231</v>
      </c>
      <c r="G21" s="35">
        <f t="shared" si="0"/>
        <v>55802938</v>
      </c>
      <c r="H21" s="35">
        <f t="shared" si="0"/>
        <v>17153959</v>
      </c>
      <c r="I21" s="35">
        <f t="shared" si="0"/>
        <v>20879115</v>
      </c>
      <c r="J21" s="35">
        <f t="shared" si="0"/>
        <v>93836012</v>
      </c>
      <c r="K21" s="35">
        <f t="shared" si="0"/>
        <v>28107298</v>
      </c>
      <c r="L21" s="35">
        <f t="shared" si="0"/>
        <v>29705447</v>
      </c>
      <c r="M21" s="35">
        <f t="shared" si="0"/>
        <v>61512258</v>
      </c>
      <c r="N21" s="35">
        <f t="shared" si="0"/>
        <v>119325003</v>
      </c>
      <c r="O21" s="35">
        <f t="shared" si="0"/>
        <v>25241758</v>
      </c>
      <c r="P21" s="35">
        <f t="shared" si="0"/>
        <v>26185984</v>
      </c>
      <c r="Q21" s="35">
        <f t="shared" si="0"/>
        <v>57459006</v>
      </c>
      <c r="R21" s="35">
        <f t="shared" si="0"/>
        <v>108886748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322047763</v>
      </c>
      <c r="X21" s="35">
        <f t="shared" si="0"/>
        <v>336319005</v>
      </c>
      <c r="Y21" s="35">
        <f t="shared" si="0"/>
        <v>-14271242</v>
      </c>
      <c r="Z21" s="36">
        <f>+IF(X21&lt;&gt;0,+(Y21/X21)*100,0)</f>
        <v>-4.243364718565339</v>
      </c>
      <c r="AA21" s="33">
        <f>SUM(AA5:AA20)</f>
        <v>404165231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174305424</v>
      </c>
      <c r="D24" s="6"/>
      <c r="E24" s="7">
        <v>193794945</v>
      </c>
      <c r="F24" s="8">
        <v>195124676</v>
      </c>
      <c r="G24" s="8">
        <v>13614144</v>
      </c>
      <c r="H24" s="8">
        <v>13615692</v>
      </c>
      <c r="I24" s="8">
        <v>12563069</v>
      </c>
      <c r="J24" s="8">
        <v>39792905</v>
      </c>
      <c r="K24" s="8">
        <v>14325380</v>
      </c>
      <c r="L24" s="8">
        <v>22359876</v>
      </c>
      <c r="M24" s="8">
        <v>14628644</v>
      </c>
      <c r="N24" s="8">
        <v>51313900</v>
      </c>
      <c r="O24" s="8">
        <v>13968904</v>
      </c>
      <c r="P24" s="8">
        <v>13756656</v>
      </c>
      <c r="Q24" s="8">
        <v>13897565</v>
      </c>
      <c r="R24" s="8">
        <v>41623125</v>
      </c>
      <c r="S24" s="8"/>
      <c r="T24" s="8"/>
      <c r="U24" s="8"/>
      <c r="V24" s="8"/>
      <c r="W24" s="8">
        <v>132729930</v>
      </c>
      <c r="X24" s="8">
        <v>145851204</v>
      </c>
      <c r="Y24" s="8">
        <v>-13121274</v>
      </c>
      <c r="Z24" s="2">
        <v>-9</v>
      </c>
      <c r="AA24" s="6">
        <v>195124676</v>
      </c>
    </row>
    <row r="25" spans="1:27" ht="13.5">
      <c r="A25" s="25" t="s">
        <v>49</v>
      </c>
      <c r="B25" s="24"/>
      <c r="C25" s="6">
        <v>6139696</v>
      </c>
      <c r="D25" s="6"/>
      <c r="E25" s="7">
        <v>6759857</v>
      </c>
      <c r="F25" s="8">
        <v>6759857</v>
      </c>
      <c r="G25" s="8">
        <v>517972</v>
      </c>
      <c r="H25" s="8">
        <v>526459</v>
      </c>
      <c r="I25" s="8">
        <v>528580</v>
      </c>
      <c r="J25" s="8">
        <v>1573011</v>
      </c>
      <c r="K25" s="8">
        <v>529866</v>
      </c>
      <c r="L25" s="8">
        <v>496206</v>
      </c>
      <c r="M25" s="8">
        <v>524123</v>
      </c>
      <c r="N25" s="8">
        <v>1550195</v>
      </c>
      <c r="O25" s="8">
        <v>529866</v>
      </c>
      <c r="P25" s="8">
        <v>525623</v>
      </c>
      <c r="Q25" s="8">
        <v>527744</v>
      </c>
      <c r="R25" s="8">
        <v>1583233</v>
      </c>
      <c r="S25" s="8"/>
      <c r="T25" s="8"/>
      <c r="U25" s="8"/>
      <c r="V25" s="8"/>
      <c r="W25" s="8">
        <v>4706439</v>
      </c>
      <c r="X25" s="8">
        <v>5069826</v>
      </c>
      <c r="Y25" s="8">
        <v>-363387</v>
      </c>
      <c r="Z25" s="2">
        <v>-7.17</v>
      </c>
      <c r="AA25" s="6">
        <v>6759857</v>
      </c>
    </row>
    <row r="26" spans="1:27" ht="13.5">
      <c r="A26" s="25" t="s">
        <v>50</v>
      </c>
      <c r="B26" s="24"/>
      <c r="C26" s="6">
        <v>624778</v>
      </c>
      <c r="D26" s="6"/>
      <c r="E26" s="7">
        <v>900000</v>
      </c>
      <c r="F26" s="8">
        <v>750000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2"/>
      <c r="AA26" s="6">
        <v>750000</v>
      </c>
    </row>
    <row r="27" spans="1:27" ht="13.5">
      <c r="A27" s="25" t="s">
        <v>51</v>
      </c>
      <c r="B27" s="24"/>
      <c r="C27" s="6">
        <v>8671523</v>
      </c>
      <c r="D27" s="6"/>
      <c r="E27" s="7">
        <v>9271572</v>
      </c>
      <c r="F27" s="8">
        <v>11086848</v>
      </c>
      <c r="G27" s="8"/>
      <c r="H27" s="8"/>
      <c r="I27" s="8"/>
      <c r="J27" s="8"/>
      <c r="K27" s="8"/>
      <c r="L27" s="8">
        <v>20358</v>
      </c>
      <c r="M27" s="8">
        <v>3131033</v>
      </c>
      <c r="N27" s="8">
        <v>3151391</v>
      </c>
      <c r="O27" s="8">
        <v>1268495</v>
      </c>
      <c r="P27" s="8">
        <v>599617</v>
      </c>
      <c r="Q27" s="8">
        <v>-20358</v>
      </c>
      <c r="R27" s="8">
        <v>1847754</v>
      </c>
      <c r="S27" s="8"/>
      <c r="T27" s="8"/>
      <c r="U27" s="8"/>
      <c r="V27" s="8"/>
      <c r="W27" s="8">
        <v>4999145</v>
      </c>
      <c r="X27" s="8">
        <v>6953292</v>
      </c>
      <c r="Y27" s="8">
        <v>-1954147</v>
      </c>
      <c r="Z27" s="2">
        <v>-28.1</v>
      </c>
      <c r="AA27" s="6">
        <v>11086848</v>
      </c>
    </row>
    <row r="28" spans="1:27" ht="13.5">
      <c r="A28" s="25" t="s">
        <v>52</v>
      </c>
      <c r="B28" s="24"/>
      <c r="C28" s="6">
        <v>3693478</v>
      </c>
      <c r="D28" s="6"/>
      <c r="E28" s="7">
        <v>173300</v>
      </c>
      <c r="F28" s="8">
        <v>3391155</v>
      </c>
      <c r="G28" s="8">
        <v>1631</v>
      </c>
      <c r="H28" s="8">
        <v>13446</v>
      </c>
      <c r="I28" s="8">
        <v>1631</v>
      </c>
      <c r="J28" s="8">
        <v>16708</v>
      </c>
      <c r="K28" s="8">
        <v>15316</v>
      </c>
      <c r="L28" s="8">
        <v>1631</v>
      </c>
      <c r="M28" s="8">
        <v>913971</v>
      </c>
      <c r="N28" s="8">
        <v>930918</v>
      </c>
      <c r="O28" s="8">
        <v>442714</v>
      </c>
      <c r="P28" s="8">
        <v>398432</v>
      </c>
      <c r="Q28" s="8">
        <v>26893</v>
      </c>
      <c r="R28" s="8">
        <v>868039</v>
      </c>
      <c r="S28" s="8"/>
      <c r="T28" s="8"/>
      <c r="U28" s="8"/>
      <c r="V28" s="8"/>
      <c r="W28" s="8">
        <v>1815665</v>
      </c>
      <c r="X28" s="8">
        <v>352916</v>
      </c>
      <c r="Y28" s="8">
        <v>1462749</v>
      </c>
      <c r="Z28" s="2">
        <v>414.48</v>
      </c>
      <c r="AA28" s="6">
        <v>3391155</v>
      </c>
    </row>
    <row r="29" spans="1:27" ht="13.5">
      <c r="A29" s="25" t="s">
        <v>53</v>
      </c>
      <c r="B29" s="24"/>
      <c r="C29" s="6">
        <v>8351000</v>
      </c>
      <c r="D29" s="6"/>
      <c r="E29" s="7">
        <v>13488620</v>
      </c>
      <c r="F29" s="8">
        <v>13488620</v>
      </c>
      <c r="G29" s="8"/>
      <c r="H29" s="8">
        <v>2449033</v>
      </c>
      <c r="I29" s="8">
        <v>655485</v>
      </c>
      <c r="J29" s="8">
        <v>3104518</v>
      </c>
      <c r="K29" s="8">
        <v>724589</v>
      </c>
      <c r="L29" s="8">
        <v>1432170</v>
      </c>
      <c r="M29" s="8">
        <v>815558</v>
      </c>
      <c r="N29" s="8">
        <v>2972317</v>
      </c>
      <c r="O29" s="8">
        <v>433383</v>
      </c>
      <c r="P29" s="8">
        <v>1213254</v>
      </c>
      <c r="Q29" s="8">
        <v>746194</v>
      </c>
      <c r="R29" s="8">
        <v>2392831</v>
      </c>
      <c r="S29" s="8"/>
      <c r="T29" s="8"/>
      <c r="U29" s="8"/>
      <c r="V29" s="8"/>
      <c r="W29" s="8">
        <v>8469666</v>
      </c>
      <c r="X29" s="8">
        <v>3729717</v>
      </c>
      <c r="Y29" s="8">
        <v>4739949</v>
      </c>
      <c r="Z29" s="2">
        <v>127.09</v>
      </c>
      <c r="AA29" s="6">
        <v>13488620</v>
      </c>
    </row>
    <row r="30" spans="1:27" ht="13.5">
      <c r="A30" s="25" t="s">
        <v>54</v>
      </c>
      <c r="B30" s="24"/>
      <c r="C30" s="6">
        <v>58208112</v>
      </c>
      <c r="D30" s="6"/>
      <c r="E30" s="7">
        <v>50913918</v>
      </c>
      <c r="F30" s="8">
        <v>54901499</v>
      </c>
      <c r="G30" s="8">
        <v>423692</v>
      </c>
      <c r="H30" s="8">
        <v>4777157</v>
      </c>
      <c r="I30" s="8">
        <v>3814313</v>
      </c>
      <c r="J30" s="8">
        <v>9015162</v>
      </c>
      <c r="K30" s="8">
        <v>7598052</v>
      </c>
      <c r="L30" s="8">
        <v>4578775</v>
      </c>
      <c r="M30" s="8">
        <v>4510840</v>
      </c>
      <c r="N30" s="8">
        <v>16687667</v>
      </c>
      <c r="O30" s="8">
        <v>1666741</v>
      </c>
      <c r="P30" s="8">
        <v>3548206</v>
      </c>
      <c r="Q30" s="8">
        <v>8123829</v>
      </c>
      <c r="R30" s="8">
        <v>13338776</v>
      </c>
      <c r="S30" s="8"/>
      <c r="T30" s="8"/>
      <c r="U30" s="8"/>
      <c r="V30" s="8"/>
      <c r="W30" s="8">
        <v>39041605</v>
      </c>
      <c r="X30" s="8">
        <v>43803340</v>
      </c>
      <c r="Y30" s="8">
        <v>-4761735</v>
      </c>
      <c r="Z30" s="2">
        <v>-10.87</v>
      </c>
      <c r="AA30" s="6">
        <v>54901499</v>
      </c>
    </row>
    <row r="31" spans="1:27" ht="13.5">
      <c r="A31" s="25" t="s">
        <v>55</v>
      </c>
      <c r="B31" s="24"/>
      <c r="C31" s="6">
        <v>26097009</v>
      </c>
      <c r="D31" s="6"/>
      <c r="E31" s="7">
        <v>28942050</v>
      </c>
      <c r="F31" s="8">
        <v>31812599</v>
      </c>
      <c r="G31" s="8">
        <v>103520</v>
      </c>
      <c r="H31" s="8">
        <v>1339937</v>
      </c>
      <c r="I31" s="8">
        <v>771946</v>
      </c>
      <c r="J31" s="8">
        <v>2215403</v>
      </c>
      <c r="K31" s="8">
        <v>1889958</v>
      </c>
      <c r="L31" s="8">
        <v>732104</v>
      </c>
      <c r="M31" s="8">
        <v>5272452</v>
      </c>
      <c r="N31" s="8">
        <v>7894514</v>
      </c>
      <c r="O31" s="8">
        <v>541750</v>
      </c>
      <c r="P31" s="8">
        <v>2025196</v>
      </c>
      <c r="Q31" s="8">
        <v>2116307</v>
      </c>
      <c r="R31" s="8">
        <v>4683253</v>
      </c>
      <c r="S31" s="8"/>
      <c r="T31" s="8"/>
      <c r="U31" s="8"/>
      <c r="V31" s="8"/>
      <c r="W31" s="8">
        <v>14793170</v>
      </c>
      <c r="X31" s="8">
        <v>20576263</v>
      </c>
      <c r="Y31" s="8">
        <v>-5783093</v>
      </c>
      <c r="Z31" s="2">
        <v>-28.11</v>
      </c>
      <c r="AA31" s="6">
        <v>31812599</v>
      </c>
    </row>
    <row r="32" spans="1:27" ht="13.5">
      <c r="A32" s="25" t="s">
        <v>43</v>
      </c>
      <c r="B32" s="24"/>
      <c r="C32" s="6">
        <v>2797465</v>
      </c>
      <c r="D32" s="6"/>
      <c r="E32" s="7">
        <v>1200000</v>
      </c>
      <c r="F32" s="8">
        <v>2147380</v>
      </c>
      <c r="G32" s="8">
        <v>110322</v>
      </c>
      <c r="H32" s="8">
        <v>442499</v>
      </c>
      <c r="I32" s="8">
        <v>13500</v>
      </c>
      <c r="J32" s="8">
        <v>566321</v>
      </c>
      <c r="K32" s="8">
        <v>215438</v>
      </c>
      <c r="L32" s="8">
        <v>6435</v>
      </c>
      <c r="M32" s="8">
        <v>169830</v>
      </c>
      <c r="N32" s="8">
        <v>391703</v>
      </c>
      <c r="O32" s="8">
        <v>457848</v>
      </c>
      <c r="P32" s="8">
        <v>51652</v>
      </c>
      <c r="Q32" s="8">
        <v>227963</v>
      </c>
      <c r="R32" s="8">
        <v>737463</v>
      </c>
      <c r="S32" s="8"/>
      <c r="T32" s="8"/>
      <c r="U32" s="8"/>
      <c r="V32" s="8"/>
      <c r="W32" s="8">
        <v>1695487</v>
      </c>
      <c r="X32" s="8">
        <v>1735433</v>
      </c>
      <c r="Y32" s="8">
        <v>-39946</v>
      </c>
      <c r="Z32" s="2">
        <v>-2.3</v>
      </c>
      <c r="AA32" s="6">
        <v>2147380</v>
      </c>
    </row>
    <row r="33" spans="1:27" ht="13.5">
      <c r="A33" s="25" t="s">
        <v>56</v>
      </c>
      <c r="B33" s="24"/>
      <c r="C33" s="6">
        <v>60199365</v>
      </c>
      <c r="D33" s="6"/>
      <c r="E33" s="7">
        <v>68970202</v>
      </c>
      <c r="F33" s="8">
        <v>88992722</v>
      </c>
      <c r="G33" s="8">
        <v>3730586</v>
      </c>
      <c r="H33" s="8">
        <v>3808705</v>
      </c>
      <c r="I33" s="8">
        <v>6397768</v>
      </c>
      <c r="J33" s="8">
        <v>13937059</v>
      </c>
      <c r="K33" s="8">
        <v>7472484</v>
      </c>
      <c r="L33" s="8">
        <v>8503271</v>
      </c>
      <c r="M33" s="8">
        <v>10322118</v>
      </c>
      <c r="N33" s="8">
        <v>26297873</v>
      </c>
      <c r="O33" s="8">
        <v>5571264</v>
      </c>
      <c r="P33" s="8">
        <v>6759644</v>
      </c>
      <c r="Q33" s="8">
        <v>13443460</v>
      </c>
      <c r="R33" s="8">
        <v>25774368</v>
      </c>
      <c r="S33" s="8"/>
      <c r="T33" s="8"/>
      <c r="U33" s="8"/>
      <c r="V33" s="8"/>
      <c r="W33" s="8">
        <v>66009300</v>
      </c>
      <c r="X33" s="8">
        <v>66783398</v>
      </c>
      <c r="Y33" s="8">
        <v>-774098</v>
      </c>
      <c r="Z33" s="2">
        <v>-1.16</v>
      </c>
      <c r="AA33" s="6">
        <v>88992722</v>
      </c>
    </row>
    <row r="34" spans="1:27" ht="13.5">
      <c r="A34" s="23" t="s">
        <v>57</v>
      </c>
      <c r="B34" s="29"/>
      <c r="C34" s="6">
        <v>40889</v>
      </c>
      <c r="D34" s="6"/>
      <c r="E34" s="7">
        <v>1624875</v>
      </c>
      <c r="F34" s="8">
        <v>1624875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>
        <v>1624875</v>
      </c>
    </row>
    <row r="35" spans="1:27" ht="12.75">
      <c r="A35" s="40" t="s">
        <v>58</v>
      </c>
      <c r="B35" s="32"/>
      <c r="C35" s="33">
        <f aca="true" t="shared" si="1" ref="C35:Y35">SUM(C24:C34)</f>
        <v>349128739</v>
      </c>
      <c r="D35" s="33">
        <f>SUM(D24:D34)</f>
        <v>0</v>
      </c>
      <c r="E35" s="34">
        <f t="shared" si="1"/>
        <v>376039339</v>
      </c>
      <c r="F35" s="35">
        <f t="shared" si="1"/>
        <v>410080231</v>
      </c>
      <c r="G35" s="35">
        <f t="shared" si="1"/>
        <v>18501867</v>
      </c>
      <c r="H35" s="35">
        <f t="shared" si="1"/>
        <v>26972928</v>
      </c>
      <c r="I35" s="35">
        <f t="shared" si="1"/>
        <v>24746292</v>
      </c>
      <c r="J35" s="35">
        <f t="shared" si="1"/>
        <v>70221087</v>
      </c>
      <c r="K35" s="35">
        <f t="shared" si="1"/>
        <v>32771083</v>
      </c>
      <c r="L35" s="35">
        <f t="shared" si="1"/>
        <v>38130826</v>
      </c>
      <c r="M35" s="35">
        <f t="shared" si="1"/>
        <v>40288569</v>
      </c>
      <c r="N35" s="35">
        <f t="shared" si="1"/>
        <v>111190478</v>
      </c>
      <c r="O35" s="35">
        <f t="shared" si="1"/>
        <v>24880965</v>
      </c>
      <c r="P35" s="35">
        <f t="shared" si="1"/>
        <v>28878280</v>
      </c>
      <c r="Q35" s="35">
        <f t="shared" si="1"/>
        <v>39089597</v>
      </c>
      <c r="R35" s="35">
        <f t="shared" si="1"/>
        <v>92848842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274260407</v>
      </c>
      <c r="X35" s="35">
        <f t="shared" si="1"/>
        <v>294855389</v>
      </c>
      <c r="Y35" s="35">
        <f t="shared" si="1"/>
        <v>-20594982</v>
      </c>
      <c r="Z35" s="36">
        <f>+IF(X35&lt;&gt;0,+(Y35/X35)*100,0)</f>
        <v>-6.984773813986489</v>
      </c>
      <c r="AA35" s="33">
        <f>SUM(AA24:AA34)</f>
        <v>410080231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14506279</v>
      </c>
      <c r="D37" s="46">
        <f>+D21-D35</f>
        <v>0</v>
      </c>
      <c r="E37" s="47">
        <f t="shared" si="2"/>
        <v>591179</v>
      </c>
      <c r="F37" s="48">
        <f t="shared" si="2"/>
        <v>-5915000</v>
      </c>
      <c r="G37" s="48">
        <f t="shared" si="2"/>
        <v>37301071</v>
      </c>
      <c r="H37" s="48">
        <f t="shared" si="2"/>
        <v>-9818969</v>
      </c>
      <c r="I37" s="48">
        <f t="shared" si="2"/>
        <v>-3867177</v>
      </c>
      <c r="J37" s="48">
        <f t="shared" si="2"/>
        <v>23614925</v>
      </c>
      <c r="K37" s="48">
        <f t="shared" si="2"/>
        <v>-4663785</v>
      </c>
      <c r="L37" s="48">
        <f t="shared" si="2"/>
        <v>-8425379</v>
      </c>
      <c r="M37" s="48">
        <f t="shared" si="2"/>
        <v>21223689</v>
      </c>
      <c r="N37" s="48">
        <f t="shared" si="2"/>
        <v>8134525</v>
      </c>
      <c r="O37" s="48">
        <f t="shared" si="2"/>
        <v>360793</v>
      </c>
      <c r="P37" s="48">
        <f t="shared" si="2"/>
        <v>-2692296</v>
      </c>
      <c r="Q37" s="48">
        <f t="shared" si="2"/>
        <v>18369409</v>
      </c>
      <c r="R37" s="48">
        <f t="shared" si="2"/>
        <v>16037906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47787356</v>
      </c>
      <c r="X37" s="48">
        <f>IF(F21=F35,0,X21-X35)</f>
        <v>41463616</v>
      </c>
      <c r="Y37" s="48">
        <f t="shared" si="2"/>
        <v>6323740</v>
      </c>
      <c r="Z37" s="49">
        <f>+IF(X37&lt;&gt;0,+(Y37/X37)*100,0)</f>
        <v>15.251298873692058</v>
      </c>
      <c r="AA37" s="46">
        <f>+AA21-AA35</f>
        <v>-5915000</v>
      </c>
    </row>
    <row r="38" spans="1:27" ht="22.5" customHeight="1">
      <c r="A38" s="50" t="s">
        <v>60</v>
      </c>
      <c r="B38" s="29"/>
      <c r="C38" s="6">
        <v>2718178</v>
      </c>
      <c r="D38" s="6"/>
      <c r="E38" s="7"/>
      <c r="F38" s="8">
        <v>1297000</v>
      </c>
      <c r="G38" s="8"/>
      <c r="H38" s="8"/>
      <c r="I38" s="8">
        <v>79560</v>
      </c>
      <c r="J38" s="8">
        <v>79560</v>
      </c>
      <c r="K38" s="8">
        <v>42440</v>
      </c>
      <c r="L38" s="8"/>
      <c r="M38" s="8"/>
      <c r="N38" s="8">
        <v>42440</v>
      </c>
      <c r="O38" s="8"/>
      <c r="P38" s="8"/>
      <c r="Q38" s="8"/>
      <c r="R38" s="8"/>
      <c r="S38" s="8"/>
      <c r="T38" s="8"/>
      <c r="U38" s="8"/>
      <c r="V38" s="8"/>
      <c r="W38" s="8">
        <v>122000</v>
      </c>
      <c r="X38" s="8">
        <v>1297000</v>
      </c>
      <c r="Y38" s="8">
        <v>-1175000</v>
      </c>
      <c r="Z38" s="2">
        <v>-90.59</v>
      </c>
      <c r="AA38" s="6">
        <v>1297000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17224457</v>
      </c>
      <c r="D41" s="56">
        <f>SUM(D37:D40)</f>
        <v>0</v>
      </c>
      <c r="E41" s="57">
        <f t="shared" si="3"/>
        <v>591179</v>
      </c>
      <c r="F41" s="58">
        <f t="shared" si="3"/>
        <v>-4618000</v>
      </c>
      <c r="G41" s="58">
        <f t="shared" si="3"/>
        <v>37301071</v>
      </c>
      <c r="H41" s="58">
        <f t="shared" si="3"/>
        <v>-9818969</v>
      </c>
      <c r="I41" s="58">
        <f t="shared" si="3"/>
        <v>-3787617</v>
      </c>
      <c r="J41" s="58">
        <f t="shared" si="3"/>
        <v>23694485</v>
      </c>
      <c r="K41" s="58">
        <f t="shared" si="3"/>
        <v>-4621345</v>
      </c>
      <c r="L41" s="58">
        <f t="shared" si="3"/>
        <v>-8425379</v>
      </c>
      <c r="M41" s="58">
        <f t="shared" si="3"/>
        <v>21223689</v>
      </c>
      <c r="N41" s="58">
        <f t="shared" si="3"/>
        <v>8176965</v>
      </c>
      <c r="O41" s="58">
        <f t="shared" si="3"/>
        <v>360793</v>
      </c>
      <c r="P41" s="58">
        <f t="shared" si="3"/>
        <v>-2692296</v>
      </c>
      <c r="Q41" s="58">
        <f t="shared" si="3"/>
        <v>18369409</v>
      </c>
      <c r="R41" s="58">
        <f t="shared" si="3"/>
        <v>16037906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47909356</v>
      </c>
      <c r="X41" s="58">
        <f t="shared" si="3"/>
        <v>42760616</v>
      </c>
      <c r="Y41" s="58">
        <f t="shared" si="3"/>
        <v>5148740</v>
      </c>
      <c r="Z41" s="59">
        <f>+IF(X41&lt;&gt;0,+(Y41/X41)*100,0)</f>
        <v>12.040846184255157</v>
      </c>
      <c r="AA41" s="56">
        <f>SUM(AA37:AA40)</f>
        <v>-4618000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17224457</v>
      </c>
      <c r="D43" s="64">
        <f>+D41-D42</f>
        <v>0</v>
      </c>
      <c r="E43" s="65">
        <f t="shared" si="4"/>
        <v>591179</v>
      </c>
      <c r="F43" s="66">
        <f t="shared" si="4"/>
        <v>-4618000</v>
      </c>
      <c r="G43" s="66">
        <f t="shared" si="4"/>
        <v>37301071</v>
      </c>
      <c r="H43" s="66">
        <f t="shared" si="4"/>
        <v>-9818969</v>
      </c>
      <c r="I43" s="66">
        <f t="shared" si="4"/>
        <v>-3787617</v>
      </c>
      <c r="J43" s="66">
        <f t="shared" si="4"/>
        <v>23694485</v>
      </c>
      <c r="K43" s="66">
        <f t="shared" si="4"/>
        <v>-4621345</v>
      </c>
      <c r="L43" s="66">
        <f t="shared" si="4"/>
        <v>-8425379</v>
      </c>
      <c r="M43" s="66">
        <f t="shared" si="4"/>
        <v>21223689</v>
      </c>
      <c r="N43" s="66">
        <f t="shared" si="4"/>
        <v>8176965</v>
      </c>
      <c r="O43" s="66">
        <f t="shared" si="4"/>
        <v>360793</v>
      </c>
      <c r="P43" s="66">
        <f t="shared" si="4"/>
        <v>-2692296</v>
      </c>
      <c r="Q43" s="66">
        <f t="shared" si="4"/>
        <v>18369409</v>
      </c>
      <c r="R43" s="66">
        <f t="shared" si="4"/>
        <v>16037906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47909356</v>
      </c>
      <c r="X43" s="66">
        <f t="shared" si="4"/>
        <v>42760616</v>
      </c>
      <c r="Y43" s="66">
        <f t="shared" si="4"/>
        <v>5148740</v>
      </c>
      <c r="Z43" s="67">
        <f>+IF(X43&lt;&gt;0,+(Y43/X43)*100,0)</f>
        <v>12.040846184255157</v>
      </c>
      <c r="AA43" s="64">
        <f>+AA41-AA42</f>
        <v>-4618000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17224457</v>
      </c>
      <c r="D45" s="56">
        <f>SUM(D43:D44)</f>
        <v>0</v>
      </c>
      <c r="E45" s="57">
        <f t="shared" si="5"/>
        <v>591179</v>
      </c>
      <c r="F45" s="58">
        <f t="shared" si="5"/>
        <v>-4618000</v>
      </c>
      <c r="G45" s="58">
        <f t="shared" si="5"/>
        <v>37301071</v>
      </c>
      <c r="H45" s="58">
        <f t="shared" si="5"/>
        <v>-9818969</v>
      </c>
      <c r="I45" s="58">
        <f t="shared" si="5"/>
        <v>-3787617</v>
      </c>
      <c r="J45" s="58">
        <f t="shared" si="5"/>
        <v>23694485</v>
      </c>
      <c r="K45" s="58">
        <f t="shared" si="5"/>
        <v>-4621345</v>
      </c>
      <c r="L45" s="58">
        <f t="shared" si="5"/>
        <v>-8425379</v>
      </c>
      <c r="M45" s="58">
        <f t="shared" si="5"/>
        <v>21223689</v>
      </c>
      <c r="N45" s="58">
        <f t="shared" si="5"/>
        <v>8176965</v>
      </c>
      <c r="O45" s="58">
        <f t="shared" si="5"/>
        <v>360793</v>
      </c>
      <c r="P45" s="58">
        <f t="shared" si="5"/>
        <v>-2692296</v>
      </c>
      <c r="Q45" s="58">
        <f t="shared" si="5"/>
        <v>18369409</v>
      </c>
      <c r="R45" s="58">
        <f t="shared" si="5"/>
        <v>16037906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47909356</v>
      </c>
      <c r="X45" s="58">
        <f t="shared" si="5"/>
        <v>42760616</v>
      </c>
      <c r="Y45" s="58">
        <f t="shared" si="5"/>
        <v>5148740</v>
      </c>
      <c r="Z45" s="59">
        <f>+IF(X45&lt;&gt;0,+(Y45/X45)*100,0)</f>
        <v>12.040846184255157</v>
      </c>
      <c r="AA45" s="56">
        <f>SUM(AA43:AA44)</f>
        <v>-4618000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17224457</v>
      </c>
      <c r="D47" s="71">
        <f>SUM(D45:D46)</f>
        <v>0</v>
      </c>
      <c r="E47" s="72">
        <f t="shared" si="6"/>
        <v>591179</v>
      </c>
      <c r="F47" s="73">
        <f t="shared" si="6"/>
        <v>-4618000</v>
      </c>
      <c r="G47" s="73">
        <f t="shared" si="6"/>
        <v>37301071</v>
      </c>
      <c r="H47" s="74">
        <f t="shared" si="6"/>
        <v>-9818969</v>
      </c>
      <c r="I47" s="74">
        <f t="shared" si="6"/>
        <v>-3787617</v>
      </c>
      <c r="J47" s="74">
        <f t="shared" si="6"/>
        <v>23694485</v>
      </c>
      <c r="K47" s="74">
        <f t="shared" si="6"/>
        <v>-4621345</v>
      </c>
      <c r="L47" s="74">
        <f t="shared" si="6"/>
        <v>-8425379</v>
      </c>
      <c r="M47" s="73">
        <f t="shared" si="6"/>
        <v>21223689</v>
      </c>
      <c r="N47" s="73">
        <f t="shared" si="6"/>
        <v>8176965</v>
      </c>
      <c r="O47" s="74">
        <f t="shared" si="6"/>
        <v>360793</v>
      </c>
      <c r="P47" s="74">
        <f t="shared" si="6"/>
        <v>-2692296</v>
      </c>
      <c r="Q47" s="74">
        <f t="shared" si="6"/>
        <v>18369409</v>
      </c>
      <c r="R47" s="74">
        <f t="shared" si="6"/>
        <v>16037906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47909356</v>
      </c>
      <c r="X47" s="74">
        <f t="shared" si="6"/>
        <v>42760616</v>
      </c>
      <c r="Y47" s="74">
        <f t="shared" si="6"/>
        <v>5148740</v>
      </c>
      <c r="Z47" s="75">
        <f>+IF(X47&lt;&gt;0,+(Y47/X47)*100,0)</f>
        <v>12.040846184255157</v>
      </c>
      <c r="AA47" s="76">
        <f>SUM(AA45:AA46)</f>
        <v>-4618000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76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100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69777284</v>
      </c>
      <c r="D5" s="6"/>
      <c r="E5" s="7">
        <v>72281518</v>
      </c>
      <c r="F5" s="8">
        <v>72281518</v>
      </c>
      <c r="G5" s="8">
        <v>35921453</v>
      </c>
      <c r="H5" s="8">
        <v>3663888</v>
      </c>
      <c r="I5" s="8">
        <v>3531475</v>
      </c>
      <c r="J5" s="8">
        <v>43116816</v>
      </c>
      <c r="K5" s="8">
        <v>3426792</v>
      </c>
      <c r="L5" s="8">
        <v>87536</v>
      </c>
      <c r="M5" s="8">
        <v>4325468</v>
      </c>
      <c r="N5" s="8">
        <v>7839796</v>
      </c>
      <c r="O5" s="8">
        <v>3908318</v>
      </c>
      <c r="P5" s="8">
        <v>3442982</v>
      </c>
      <c r="Q5" s="8">
        <v>3814854</v>
      </c>
      <c r="R5" s="8">
        <v>11166154</v>
      </c>
      <c r="S5" s="8"/>
      <c r="T5" s="8"/>
      <c r="U5" s="8"/>
      <c r="V5" s="8"/>
      <c r="W5" s="8">
        <v>62122766</v>
      </c>
      <c r="X5" s="8">
        <v>54211158</v>
      </c>
      <c r="Y5" s="8">
        <v>7911608</v>
      </c>
      <c r="Z5" s="2">
        <v>14.59</v>
      </c>
      <c r="AA5" s="6">
        <v>72281518</v>
      </c>
    </row>
    <row r="6" spans="1:27" ht="13.5">
      <c r="A6" s="23" t="s">
        <v>32</v>
      </c>
      <c r="B6" s="24"/>
      <c r="C6" s="6">
        <v>221839793</v>
      </c>
      <c r="D6" s="6"/>
      <c r="E6" s="7">
        <v>265118904</v>
      </c>
      <c r="F6" s="8">
        <v>265338903</v>
      </c>
      <c r="G6" s="8">
        <v>22224762</v>
      </c>
      <c r="H6" s="8">
        <v>23212303</v>
      </c>
      <c r="I6" s="8">
        <v>20505352</v>
      </c>
      <c r="J6" s="8">
        <v>65942417</v>
      </c>
      <c r="K6" s="8">
        <v>16880193</v>
      </c>
      <c r="L6" s="8">
        <v>15957087</v>
      </c>
      <c r="M6" s="8">
        <v>16301240</v>
      </c>
      <c r="N6" s="8">
        <v>49138520</v>
      </c>
      <c r="O6" s="8">
        <v>16533063</v>
      </c>
      <c r="P6" s="8">
        <v>15615618</v>
      </c>
      <c r="Q6" s="8">
        <v>32718222</v>
      </c>
      <c r="R6" s="8">
        <v>64866903</v>
      </c>
      <c r="S6" s="8"/>
      <c r="T6" s="8"/>
      <c r="U6" s="8"/>
      <c r="V6" s="8"/>
      <c r="W6" s="8">
        <v>179947840</v>
      </c>
      <c r="X6" s="8">
        <v>199004067</v>
      </c>
      <c r="Y6" s="8">
        <v>-19056227</v>
      </c>
      <c r="Z6" s="2">
        <v>-9.58</v>
      </c>
      <c r="AA6" s="6">
        <v>265338903</v>
      </c>
    </row>
    <row r="7" spans="1:27" ht="13.5">
      <c r="A7" s="25" t="s">
        <v>33</v>
      </c>
      <c r="B7" s="24"/>
      <c r="C7" s="6">
        <v>35547077</v>
      </c>
      <c r="D7" s="6"/>
      <c r="E7" s="7">
        <v>35901165</v>
      </c>
      <c r="F7" s="8">
        <v>35901165</v>
      </c>
      <c r="G7" s="8">
        <v>3194314</v>
      </c>
      <c r="H7" s="8">
        <v>3158053</v>
      </c>
      <c r="I7" s="8">
        <v>2570364</v>
      </c>
      <c r="J7" s="8">
        <v>8922731</v>
      </c>
      <c r="K7" s="8">
        <v>3186847</v>
      </c>
      <c r="L7" s="8">
        <v>3073710</v>
      </c>
      <c r="M7" s="8">
        <v>3339069</v>
      </c>
      <c r="N7" s="8">
        <v>9599626</v>
      </c>
      <c r="O7" s="8">
        <v>4019860</v>
      </c>
      <c r="P7" s="8">
        <v>3511375</v>
      </c>
      <c r="Q7" s="8">
        <v>3626089</v>
      </c>
      <c r="R7" s="8">
        <v>11157324</v>
      </c>
      <c r="S7" s="8"/>
      <c r="T7" s="8"/>
      <c r="U7" s="8"/>
      <c r="V7" s="8"/>
      <c r="W7" s="8">
        <v>29679681</v>
      </c>
      <c r="X7" s="8">
        <v>26925882</v>
      </c>
      <c r="Y7" s="8">
        <v>2753799</v>
      </c>
      <c r="Z7" s="2">
        <v>10.23</v>
      </c>
      <c r="AA7" s="6">
        <v>35901165</v>
      </c>
    </row>
    <row r="8" spans="1:27" ht="13.5">
      <c r="A8" s="25" t="s">
        <v>34</v>
      </c>
      <c r="B8" s="24"/>
      <c r="C8" s="6">
        <v>24903503</v>
      </c>
      <c r="D8" s="6"/>
      <c r="E8" s="7">
        <v>22080465</v>
      </c>
      <c r="F8" s="8">
        <v>22080465</v>
      </c>
      <c r="G8" s="8">
        <v>3665352</v>
      </c>
      <c r="H8" s="8">
        <v>2107927</v>
      </c>
      <c r="I8" s="8">
        <v>1921466</v>
      </c>
      <c r="J8" s="8">
        <v>7694745</v>
      </c>
      <c r="K8" s="8">
        <v>1925567</v>
      </c>
      <c r="L8" s="8">
        <v>2297463</v>
      </c>
      <c r="M8" s="8">
        <v>1935178</v>
      </c>
      <c r="N8" s="8">
        <v>6158208</v>
      </c>
      <c r="O8" s="8">
        <v>2034257</v>
      </c>
      <c r="P8" s="8">
        <v>1952090</v>
      </c>
      <c r="Q8" s="8">
        <v>2158839</v>
      </c>
      <c r="R8" s="8">
        <v>6145186</v>
      </c>
      <c r="S8" s="8"/>
      <c r="T8" s="8"/>
      <c r="U8" s="8"/>
      <c r="V8" s="8"/>
      <c r="W8" s="8">
        <v>19998139</v>
      </c>
      <c r="X8" s="8">
        <v>16535354</v>
      </c>
      <c r="Y8" s="8">
        <v>3462785</v>
      </c>
      <c r="Z8" s="2">
        <v>20.94</v>
      </c>
      <c r="AA8" s="6">
        <v>22080465</v>
      </c>
    </row>
    <row r="9" spans="1:27" ht="13.5">
      <c r="A9" s="25" t="s">
        <v>35</v>
      </c>
      <c r="B9" s="24"/>
      <c r="C9" s="6">
        <v>22909007</v>
      </c>
      <c r="D9" s="6"/>
      <c r="E9" s="7">
        <v>23852882</v>
      </c>
      <c r="F9" s="8">
        <v>23852882</v>
      </c>
      <c r="G9" s="8">
        <v>2096965</v>
      </c>
      <c r="H9" s="8">
        <v>2023918</v>
      </c>
      <c r="I9" s="8">
        <v>2115943</v>
      </c>
      <c r="J9" s="8">
        <v>6236826</v>
      </c>
      <c r="K9" s="8">
        <v>2099268</v>
      </c>
      <c r="L9" s="8">
        <v>2109523</v>
      </c>
      <c r="M9" s="8">
        <v>2168179</v>
      </c>
      <c r="N9" s="8">
        <v>6376970</v>
      </c>
      <c r="O9" s="8">
        <v>2104359</v>
      </c>
      <c r="P9" s="8">
        <v>2223151</v>
      </c>
      <c r="Q9" s="8">
        <v>2178109</v>
      </c>
      <c r="R9" s="8">
        <v>6505619</v>
      </c>
      <c r="S9" s="8"/>
      <c r="T9" s="8"/>
      <c r="U9" s="8"/>
      <c r="V9" s="8"/>
      <c r="W9" s="8">
        <v>19119415</v>
      </c>
      <c r="X9" s="8">
        <v>17889660</v>
      </c>
      <c r="Y9" s="8">
        <v>1229755</v>
      </c>
      <c r="Z9" s="2">
        <v>6.87</v>
      </c>
      <c r="AA9" s="6">
        <v>23852882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5440551</v>
      </c>
      <c r="D11" s="6"/>
      <c r="E11" s="7">
        <v>7566690</v>
      </c>
      <c r="F11" s="8">
        <v>7566690</v>
      </c>
      <c r="G11" s="8">
        <v>335509</v>
      </c>
      <c r="H11" s="8">
        <v>376453</v>
      </c>
      <c r="I11" s="8">
        <v>460469</v>
      </c>
      <c r="J11" s="8">
        <v>1172431</v>
      </c>
      <c r="K11" s="8">
        <v>455765</v>
      </c>
      <c r="L11" s="8">
        <v>354872</v>
      </c>
      <c r="M11" s="8">
        <v>314982</v>
      </c>
      <c r="N11" s="8">
        <v>1125619</v>
      </c>
      <c r="O11" s="8">
        <v>618724</v>
      </c>
      <c r="P11" s="8">
        <v>686941</v>
      </c>
      <c r="Q11" s="8">
        <v>418767</v>
      </c>
      <c r="R11" s="8">
        <v>1724432</v>
      </c>
      <c r="S11" s="8"/>
      <c r="T11" s="8"/>
      <c r="U11" s="8"/>
      <c r="V11" s="8"/>
      <c r="W11" s="8">
        <v>4022482</v>
      </c>
      <c r="X11" s="8">
        <v>5675022</v>
      </c>
      <c r="Y11" s="8">
        <v>-1652540</v>
      </c>
      <c r="Z11" s="2">
        <v>-29.12</v>
      </c>
      <c r="AA11" s="6">
        <v>7566690</v>
      </c>
    </row>
    <row r="12" spans="1:27" ht="13.5">
      <c r="A12" s="25" t="s">
        <v>37</v>
      </c>
      <c r="B12" s="29"/>
      <c r="C12" s="6">
        <v>8550943</v>
      </c>
      <c r="D12" s="6"/>
      <c r="E12" s="7">
        <v>8694557</v>
      </c>
      <c r="F12" s="8">
        <v>8694557</v>
      </c>
      <c r="G12" s="8">
        <v>434246</v>
      </c>
      <c r="H12" s="8">
        <v>622867</v>
      </c>
      <c r="I12" s="8">
        <v>77366</v>
      </c>
      <c r="J12" s="8">
        <v>1134479</v>
      </c>
      <c r="K12" s="8">
        <v>700392</v>
      </c>
      <c r="L12" s="8">
        <v>637972</v>
      </c>
      <c r="M12" s="8">
        <v>836643</v>
      </c>
      <c r="N12" s="8">
        <v>2175007</v>
      </c>
      <c r="O12" s="8">
        <v>23318</v>
      </c>
      <c r="P12" s="8">
        <v>1142932</v>
      </c>
      <c r="Q12" s="8">
        <v>403678</v>
      </c>
      <c r="R12" s="8">
        <v>1569928</v>
      </c>
      <c r="S12" s="8"/>
      <c r="T12" s="8"/>
      <c r="U12" s="8"/>
      <c r="V12" s="8"/>
      <c r="W12" s="8">
        <v>4879414</v>
      </c>
      <c r="X12" s="8">
        <v>6520932</v>
      </c>
      <c r="Y12" s="8">
        <v>-1641518</v>
      </c>
      <c r="Z12" s="2">
        <v>-25.17</v>
      </c>
      <c r="AA12" s="6">
        <v>8694557</v>
      </c>
    </row>
    <row r="13" spans="1:27" ht="13.5">
      <c r="A13" s="23" t="s">
        <v>38</v>
      </c>
      <c r="B13" s="29"/>
      <c r="C13" s="6">
        <v>10545082</v>
      </c>
      <c r="D13" s="6"/>
      <c r="E13" s="7">
        <v>7870064</v>
      </c>
      <c r="F13" s="8">
        <v>7870064</v>
      </c>
      <c r="G13" s="8">
        <v>1033325</v>
      </c>
      <c r="H13" s="8">
        <v>1065673</v>
      </c>
      <c r="I13" s="8">
        <v>1070092</v>
      </c>
      <c r="J13" s="8">
        <v>3169090</v>
      </c>
      <c r="K13" s="8">
        <v>1393643</v>
      </c>
      <c r="L13" s="8">
        <v>1292108</v>
      </c>
      <c r="M13" s="8">
        <v>1235461</v>
      </c>
      <c r="N13" s="8">
        <v>3921212</v>
      </c>
      <c r="O13" s="8">
        <v>1273349</v>
      </c>
      <c r="P13" s="8">
        <v>1021135</v>
      </c>
      <c r="Q13" s="8">
        <v>1059351</v>
      </c>
      <c r="R13" s="8">
        <v>3353835</v>
      </c>
      <c r="S13" s="8"/>
      <c r="T13" s="8"/>
      <c r="U13" s="8"/>
      <c r="V13" s="8"/>
      <c r="W13" s="8">
        <v>10444137</v>
      </c>
      <c r="X13" s="8">
        <v>5902578</v>
      </c>
      <c r="Y13" s="8">
        <v>4541559</v>
      </c>
      <c r="Z13" s="2">
        <v>76.94</v>
      </c>
      <c r="AA13" s="6">
        <v>7870064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13451575</v>
      </c>
      <c r="D15" s="6"/>
      <c r="E15" s="7">
        <v>19482326</v>
      </c>
      <c r="F15" s="8">
        <v>19482326</v>
      </c>
      <c r="G15" s="8">
        <v>89750</v>
      </c>
      <c r="H15" s="8">
        <v>-1692</v>
      </c>
      <c r="I15" s="8">
        <v>-65051</v>
      </c>
      <c r="J15" s="8">
        <v>23007</v>
      </c>
      <c r="K15" s="8">
        <v>9306</v>
      </c>
      <c r="L15" s="8">
        <v>4346</v>
      </c>
      <c r="M15" s="8">
        <v>1289</v>
      </c>
      <c r="N15" s="8">
        <v>14941</v>
      </c>
      <c r="O15" s="8">
        <v>6223</v>
      </c>
      <c r="P15" s="8">
        <v>42</v>
      </c>
      <c r="Q15" s="8">
        <v>2926</v>
      </c>
      <c r="R15" s="8">
        <v>9191</v>
      </c>
      <c r="S15" s="8"/>
      <c r="T15" s="8"/>
      <c r="U15" s="8"/>
      <c r="V15" s="8"/>
      <c r="W15" s="8">
        <v>47139</v>
      </c>
      <c r="X15" s="8">
        <v>14611770</v>
      </c>
      <c r="Y15" s="8">
        <v>-14564631</v>
      </c>
      <c r="Z15" s="2">
        <v>-99.68</v>
      </c>
      <c r="AA15" s="6">
        <v>19482326</v>
      </c>
    </row>
    <row r="16" spans="1:27" ht="13.5">
      <c r="A16" s="23" t="s">
        <v>41</v>
      </c>
      <c r="B16" s="29"/>
      <c r="C16" s="6">
        <v>4913439</v>
      </c>
      <c r="D16" s="6"/>
      <c r="E16" s="7">
        <v>1914572</v>
      </c>
      <c r="F16" s="8">
        <v>1914572</v>
      </c>
      <c r="G16" s="8">
        <v>307716</v>
      </c>
      <c r="H16" s="8">
        <v>415731</v>
      </c>
      <c r="I16" s="8">
        <v>587991</v>
      </c>
      <c r="J16" s="8">
        <v>1311438</v>
      </c>
      <c r="K16" s="8">
        <v>442374</v>
      </c>
      <c r="L16" s="8">
        <v>400429</v>
      </c>
      <c r="M16" s="8">
        <v>358608</v>
      </c>
      <c r="N16" s="8">
        <v>1201411</v>
      </c>
      <c r="O16" s="8">
        <v>451436</v>
      </c>
      <c r="P16" s="8">
        <v>427956</v>
      </c>
      <c r="Q16" s="8">
        <v>466564</v>
      </c>
      <c r="R16" s="8">
        <v>1345956</v>
      </c>
      <c r="S16" s="8"/>
      <c r="T16" s="8"/>
      <c r="U16" s="8"/>
      <c r="V16" s="8"/>
      <c r="W16" s="8">
        <v>3858805</v>
      </c>
      <c r="X16" s="8">
        <v>1435968</v>
      </c>
      <c r="Y16" s="8">
        <v>2422837</v>
      </c>
      <c r="Z16" s="2">
        <v>168.72</v>
      </c>
      <c r="AA16" s="6">
        <v>1914572</v>
      </c>
    </row>
    <row r="17" spans="1:27" ht="13.5">
      <c r="A17" s="23" t="s">
        <v>42</v>
      </c>
      <c r="B17" s="29"/>
      <c r="C17" s="6">
        <v>1841660</v>
      </c>
      <c r="D17" s="6"/>
      <c r="E17" s="7">
        <v>3670204</v>
      </c>
      <c r="F17" s="8">
        <v>3670204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>
        <v>2752650</v>
      </c>
      <c r="Y17" s="8">
        <v>-2752650</v>
      </c>
      <c r="Z17" s="2">
        <v>-100</v>
      </c>
      <c r="AA17" s="6">
        <v>3670204</v>
      </c>
    </row>
    <row r="18" spans="1:27" ht="13.5">
      <c r="A18" s="23" t="s">
        <v>43</v>
      </c>
      <c r="B18" s="29"/>
      <c r="C18" s="6">
        <v>105776402</v>
      </c>
      <c r="D18" s="6"/>
      <c r="E18" s="7">
        <v>138467044</v>
      </c>
      <c r="F18" s="8">
        <v>139123484</v>
      </c>
      <c r="G18" s="8">
        <v>38715347</v>
      </c>
      <c r="H18" s="8">
        <v>52989</v>
      </c>
      <c r="I18" s="8">
        <v>190547</v>
      </c>
      <c r="J18" s="8">
        <v>38958883</v>
      </c>
      <c r="K18" s="8"/>
      <c r="L18" s="8">
        <v>843316</v>
      </c>
      <c r="M18" s="8">
        <v>44784189</v>
      </c>
      <c r="N18" s="8">
        <v>45627505</v>
      </c>
      <c r="O18" s="8">
        <v>411416</v>
      </c>
      <c r="P18" s="8">
        <v>384012</v>
      </c>
      <c r="Q18" s="8">
        <v>23227380</v>
      </c>
      <c r="R18" s="8">
        <v>24022808</v>
      </c>
      <c r="S18" s="8"/>
      <c r="T18" s="8"/>
      <c r="U18" s="8"/>
      <c r="V18" s="8"/>
      <c r="W18" s="8">
        <v>108609196</v>
      </c>
      <c r="X18" s="8">
        <v>96775595</v>
      </c>
      <c r="Y18" s="8">
        <v>11833601</v>
      </c>
      <c r="Z18" s="2">
        <v>12.23</v>
      </c>
      <c r="AA18" s="6">
        <v>139123484</v>
      </c>
    </row>
    <row r="19" spans="1:27" ht="13.5">
      <c r="A19" s="23" t="s">
        <v>44</v>
      </c>
      <c r="B19" s="29"/>
      <c r="C19" s="6">
        <v>10001695</v>
      </c>
      <c r="D19" s="6"/>
      <c r="E19" s="7">
        <v>9716417</v>
      </c>
      <c r="F19" s="26">
        <v>9678590</v>
      </c>
      <c r="G19" s="26">
        <v>230074</v>
      </c>
      <c r="H19" s="26">
        <v>522966</v>
      </c>
      <c r="I19" s="26">
        <v>429866</v>
      </c>
      <c r="J19" s="26">
        <v>1182906</v>
      </c>
      <c r="K19" s="26">
        <v>672371</v>
      </c>
      <c r="L19" s="26">
        <v>759670</v>
      </c>
      <c r="M19" s="26">
        <v>641826</v>
      </c>
      <c r="N19" s="26">
        <v>2073867</v>
      </c>
      <c r="O19" s="26">
        <v>1834634</v>
      </c>
      <c r="P19" s="26">
        <v>936074</v>
      </c>
      <c r="Q19" s="26">
        <v>1958515</v>
      </c>
      <c r="R19" s="26">
        <v>4729223</v>
      </c>
      <c r="S19" s="26"/>
      <c r="T19" s="26"/>
      <c r="U19" s="26"/>
      <c r="V19" s="26"/>
      <c r="W19" s="26">
        <v>7985996</v>
      </c>
      <c r="X19" s="26">
        <v>7259115</v>
      </c>
      <c r="Y19" s="26">
        <v>726881</v>
      </c>
      <c r="Z19" s="27">
        <v>10.01</v>
      </c>
      <c r="AA19" s="28">
        <v>9678590</v>
      </c>
    </row>
    <row r="20" spans="1:27" ht="13.5">
      <c r="A20" s="23" t="s">
        <v>45</v>
      </c>
      <c r="B20" s="29"/>
      <c r="C20" s="6">
        <v>1143161</v>
      </c>
      <c r="D20" s="6"/>
      <c r="E20" s="7">
        <v>-128</v>
      </c>
      <c r="F20" s="8">
        <v>-128</v>
      </c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>
        <v>-90</v>
      </c>
      <c r="Y20" s="8">
        <v>90</v>
      </c>
      <c r="Z20" s="2">
        <v>-100</v>
      </c>
      <c r="AA20" s="6">
        <v>-128</v>
      </c>
    </row>
    <row r="21" spans="1:27" ht="24.75" customHeight="1">
      <c r="A21" s="31" t="s">
        <v>46</v>
      </c>
      <c r="B21" s="32"/>
      <c r="C21" s="33">
        <f aca="true" t="shared" si="0" ref="C21:Y21">SUM(C5:C20)</f>
        <v>536641172</v>
      </c>
      <c r="D21" s="33">
        <f t="shared" si="0"/>
        <v>0</v>
      </c>
      <c r="E21" s="34">
        <f t="shared" si="0"/>
        <v>616616680</v>
      </c>
      <c r="F21" s="35">
        <f t="shared" si="0"/>
        <v>617455292</v>
      </c>
      <c r="G21" s="35">
        <f t="shared" si="0"/>
        <v>108248813</v>
      </c>
      <c r="H21" s="35">
        <f t="shared" si="0"/>
        <v>37221076</v>
      </c>
      <c r="I21" s="35">
        <f t="shared" si="0"/>
        <v>33395880</v>
      </c>
      <c r="J21" s="35">
        <f t="shared" si="0"/>
        <v>178865769</v>
      </c>
      <c r="K21" s="35">
        <f t="shared" si="0"/>
        <v>31192518</v>
      </c>
      <c r="L21" s="35">
        <f t="shared" si="0"/>
        <v>27818032</v>
      </c>
      <c r="M21" s="35">
        <f t="shared" si="0"/>
        <v>76242132</v>
      </c>
      <c r="N21" s="35">
        <f t="shared" si="0"/>
        <v>135252682</v>
      </c>
      <c r="O21" s="35">
        <f t="shared" si="0"/>
        <v>33218957</v>
      </c>
      <c r="P21" s="35">
        <f t="shared" si="0"/>
        <v>31344308</v>
      </c>
      <c r="Q21" s="35">
        <f t="shared" si="0"/>
        <v>72033294</v>
      </c>
      <c r="R21" s="35">
        <f t="shared" si="0"/>
        <v>136596559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450715010</v>
      </c>
      <c r="X21" s="35">
        <f t="shared" si="0"/>
        <v>455499661</v>
      </c>
      <c r="Y21" s="35">
        <f t="shared" si="0"/>
        <v>-4784651</v>
      </c>
      <c r="Z21" s="36">
        <f>+IF(X21&lt;&gt;0,+(Y21/X21)*100,0)</f>
        <v>-1.0504181253386269</v>
      </c>
      <c r="AA21" s="33">
        <f>SUM(AA5:AA20)</f>
        <v>617455292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149718451</v>
      </c>
      <c r="D24" s="6"/>
      <c r="E24" s="7">
        <v>192524255</v>
      </c>
      <c r="F24" s="8">
        <v>208372955</v>
      </c>
      <c r="G24" s="8">
        <v>15644895</v>
      </c>
      <c r="H24" s="8">
        <v>15881735</v>
      </c>
      <c r="I24" s="8">
        <v>15358325</v>
      </c>
      <c r="J24" s="8">
        <v>46884955</v>
      </c>
      <c r="K24" s="8">
        <v>16549039</v>
      </c>
      <c r="L24" s="8">
        <v>15979773</v>
      </c>
      <c r="M24" s="8">
        <v>17967603</v>
      </c>
      <c r="N24" s="8">
        <v>50496415</v>
      </c>
      <c r="O24" s="8">
        <v>16824952</v>
      </c>
      <c r="P24" s="8">
        <v>18723206</v>
      </c>
      <c r="Q24" s="8">
        <v>15830741</v>
      </c>
      <c r="R24" s="8">
        <v>51378899</v>
      </c>
      <c r="S24" s="8"/>
      <c r="T24" s="8"/>
      <c r="U24" s="8"/>
      <c r="V24" s="8"/>
      <c r="W24" s="8">
        <v>148760269</v>
      </c>
      <c r="X24" s="8">
        <v>156280302</v>
      </c>
      <c r="Y24" s="8">
        <v>-7520033</v>
      </c>
      <c r="Z24" s="2">
        <v>-4.81</v>
      </c>
      <c r="AA24" s="6">
        <v>208372955</v>
      </c>
    </row>
    <row r="25" spans="1:27" ht="13.5">
      <c r="A25" s="25" t="s">
        <v>49</v>
      </c>
      <c r="B25" s="24"/>
      <c r="C25" s="6">
        <v>9457582</v>
      </c>
      <c r="D25" s="6"/>
      <c r="E25" s="7">
        <v>11458760</v>
      </c>
      <c r="F25" s="8">
        <v>11458760</v>
      </c>
      <c r="G25" s="8">
        <v>793957</v>
      </c>
      <c r="H25" s="8">
        <v>793957</v>
      </c>
      <c r="I25" s="8">
        <v>793957</v>
      </c>
      <c r="J25" s="8">
        <v>2381871</v>
      </c>
      <c r="K25" s="8">
        <v>793957</v>
      </c>
      <c r="L25" s="8">
        <v>793957</v>
      </c>
      <c r="M25" s="8">
        <v>793957</v>
      </c>
      <c r="N25" s="8">
        <v>2381871</v>
      </c>
      <c r="O25" s="8">
        <v>794531</v>
      </c>
      <c r="P25" s="8">
        <v>793958</v>
      </c>
      <c r="Q25" s="8">
        <v>793958</v>
      </c>
      <c r="R25" s="8">
        <v>2382447</v>
      </c>
      <c r="S25" s="8"/>
      <c r="T25" s="8"/>
      <c r="U25" s="8"/>
      <c r="V25" s="8"/>
      <c r="W25" s="8">
        <v>7146189</v>
      </c>
      <c r="X25" s="8">
        <v>8594082</v>
      </c>
      <c r="Y25" s="8">
        <v>-1447893</v>
      </c>
      <c r="Z25" s="2">
        <v>-16.85</v>
      </c>
      <c r="AA25" s="6">
        <v>11458760</v>
      </c>
    </row>
    <row r="26" spans="1:27" ht="13.5">
      <c r="A26" s="25" t="s">
        <v>50</v>
      </c>
      <c r="B26" s="24"/>
      <c r="C26" s="6">
        <v>6354</v>
      </c>
      <c r="D26" s="6"/>
      <c r="E26" s="7">
        <v>33598473</v>
      </c>
      <c r="F26" s="8">
        <v>43498473</v>
      </c>
      <c r="G26" s="8">
        <v>2584</v>
      </c>
      <c r="H26" s="8"/>
      <c r="I26" s="8">
        <v>4186</v>
      </c>
      <c r="J26" s="8">
        <v>6770</v>
      </c>
      <c r="K26" s="8">
        <v>991</v>
      </c>
      <c r="L26" s="8">
        <v>152</v>
      </c>
      <c r="M26" s="8">
        <v>2400</v>
      </c>
      <c r="N26" s="8">
        <v>3543</v>
      </c>
      <c r="O26" s="8">
        <v>110</v>
      </c>
      <c r="P26" s="8">
        <v>2989</v>
      </c>
      <c r="Q26" s="8">
        <v>310</v>
      </c>
      <c r="R26" s="8">
        <v>3409</v>
      </c>
      <c r="S26" s="8"/>
      <c r="T26" s="8"/>
      <c r="U26" s="8"/>
      <c r="V26" s="8"/>
      <c r="W26" s="8">
        <v>13722</v>
      </c>
      <c r="X26" s="8">
        <v>32623830</v>
      </c>
      <c r="Y26" s="8">
        <v>-32610108</v>
      </c>
      <c r="Z26" s="2">
        <v>-99.96</v>
      </c>
      <c r="AA26" s="6">
        <v>43498473</v>
      </c>
    </row>
    <row r="27" spans="1:27" ht="13.5">
      <c r="A27" s="25" t="s">
        <v>51</v>
      </c>
      <c r="B27" s="24"/>
      <c r="C27" s="6">
        <v>31238901</v>
      </c>
      <c r="D27" s="6"/>
      <c r="E27" s="7">
        <v>45589533</v>
      </c>
      <c r="F27" s="8">
        <v>45589533</v>
      </c>
      <c r="G27" s="8"/>
      <c r="H27" s="8">
        <v>1449</v>
      </c>
      <c r="I27" s="8"/>
      <c r="J27" s="8">
        <v>1449</v>
      </c>
      <c r="K27" s="8">
        <v>1743</v>
      </c>
      <c r="L27" s="8"/>
      <c r="M27" s="8">
        <v>14013003</v>
      </c>
      <c r="N27" s="8">
        <v>14014746</v>
      </c>
      <c r="O27" s="8"/>
      <c r="P27" s="8">
        <v>1499</v>
      </c>
      <c r="Q27" s="8"/>
      <c r="R27" s="8">
        <v>1499</v>
      </c>
      <c r="S27" s="8"/>
      <c r="T27" s="8"/>
      <c r="U27" s="8"/>
      <c r="V27" s="8"/>
      <c r="W27" s="8">
        <v>14017694</v>
      </c>
      <c r="X27" s="8">
        <v>34192224</v>
      </c>
      <c r="Y27" s="8">
        <v>-20174530</v>
      </c>
      <c r="Z27" s="2">
        <v>-59</v>
      </c>
      <c r="AA27" s="6">
        <v>45589533</v>
      </c>
    </row>
    <row r="28" spans="1:27" ht="13.5">
      <c r="A28" s="25" t="s">
        <v>52</v>
      </c>
      <c r="B28" s="24"/>
      <c r="C28" s="6">
        <v>8408923</v>
      </c>
      <c r="D28" s="6"/>
      <c r="E28" s="7">
        <v>8840357</v>
      </c>
      <c r="F28" s="8">
        <v>8724157</v>
      </c>
      <c r="G28" s="8"/>
      <c r="H28" s="8"/>
      <c r="I28" s="8">
        <v>40076</v>
      </c>
      <c r="J28" s="8">
        <v>40076</v>
      </c>
      <c r="K28" s="8"/>
      <c r="L28" s="8"/>
      <c r="M28" s="8">
        <v>225143</v>
      </c>
      <c r="N28" s="8">
        <v>225143</v>
      </c>
      <c r="O28" s="8"/>
      <c r="P28" s="8"/>
      <c r="Q28" s="8">
        <v>3746</v>
      </c>
      <c r="R28" s="8">
        <v>3746</v>
      </c>
      <c r="S28" s="8"/>
      <c r="T28" s="8"/>
      <c r="U28" s="8"/>
      <c r="V28" s="8"/>
      <c r="W28" s="8">
        <v>268965</v>
      </c>
      <c r="X28" s="8">
        <v>6543126</v>
      </c>
      <c r="Y28" s="8">
        <v>-6274161</v>
      </c>
      <c r="Z28" s="2">
        <v>-95.89</v>
      </c>
      <c r="AA28" s="6">
        <v>8724157</v>
      </c>
    </row>
    <row r="29" spans="1:27" ht="13.5">
      <c r="A29" s="25" t="s">
        <v>53</v>
      </c>
      <c r="B29" s="24"/>
      <c r="C29" s="6">
        <v>188783411</v>
      </c>
      <c r="D29" s="6"/>
      <c r="E29" s="7">
        <v>229196435</v>
      </c>
      <c r="F29" s="8">
        <v>229196435</v>
      </c>
      <c r="G29" s="8">
        <v>208754</v>
      </c>
      <c r="H29" s="8">
        <v>26527322</v>
      </c>
      <c r="I29" s="8">
        <v>23415055</v>
      </c>
      <c r="J29" s="8">
        <v>50151131</v>
      </c>
      <c r="K29" s="8">
        <v>13305469</v>
      </c>
      <c r="L29" s="8">
        <v>13287412</v>
      </c>
      <c r="M29" s="8">
        <v>13269607</v>
      </c>
      <c r="N29" s="8">
        <v>39862488</v>
      </c>
      <c r="O29" s="8">
        <v>11554937</v>
      </c>
      <c r="P29" s="8">
        <v>17315679</v>
      </c>
      <c r="Q29" s="8">
        <v>20413724</v>
      </c>
      <c r="R29" s="8">
        <v>49284340</v>
      </c>
      <c r="S29" s="8"/>
      <c r="T29" s="8"/>
      <c r="U29" s="8"/>
      <c r="V29" s="8"/>
      <c r="W29" s="8">
        <v>139297959</v>
      </c>
      <c r="X29" s="8">
        <v>171897309</v>
      </c>
      <c r="Y29" s="8">
        <v>-32599350</v>
      </c>
      <c r="Z29" s="2">
        <v>-18.96</v>
      </c>
      <c r="AA29" s="6">
        <v>229196435</v>
      </c>
    </row>
    <row r="30" spans="1:27" ht="13.5">
      <c r="A30" s="25" t="s">
        <v>54</v>
      </c>
      <c r="B30" s="24"/>
      <c r="C30" s="6">
        <v>15554194</v>
      </c>
      <c r="D30" s="6"/>
      <c r="E30" s="7">
        <v>17590267</v>
      </c>
      <c r="F30" s="8">
        <v>19277008</v>
      </c>
      <c r="G30" s="8">
        <v>440350</v>
      </c>
      <c r="H30" s="8">
        <v>1820816</v>
      </c>
      <c r="I30" s="8">
        <v>829736</v>
      </c>
      <c r="J30" s="8">
        <v>3090902</v>
      </c>
      <c r="K30" s="8">
        <v>1453451</v>
      </c>
      <c r="L30" s="8">
        <v>1281299</v>
      </c>
      <c r="M30" s="8">
        <v>1417330</v>
      </c>
      <c r="N30" s="8">
        <v>4152080</v>
      </c>
      <c r="O30" s="8">
        <v>1309739</v>
      </c>
      <c r="P30" s="8">
        <v>1425102</v>
      </c>
      <c r="Q30" s="8">
        <v>923133</v>
      </c>
      <c r="R30" s="8">
        <v>3657974</v>
      </c>
      <c r="S30" s="8"/>
      <c r="T30" s="8"/>
      <c r="U30" s="8"/>
      <c r="V30" s="8"/>
      <c r="W30" s="8">
        <v>10900956</v>
      </c>
      <c r="X30" s="8">
        <v>14235552</v>
      </c>
      <c r="Y30" s="8">
        <v>-3334596</v>
      </c>
      <c r="Z30" s="2">
        <v>-23.42</v>
      </c>
      <c r="AA30" s="6">
        <v>19277008</v>
      </c>
    </row>
    <row r="31" spans="1:27" ht="13.5">
      <c r="A31" s="25" t="s">
        <v>55</v>
      </c>
      <c r="B31" s="24"/>
      <c r="C31" s="6">
        <v>41971202</v>
      </c>
      <c r="D31" s="6"/>
      <c r="E31" s="7">
        <v>43730926</v>
      </c>
      <c r="F31" s="8">
        <v>50721249</v>
      </c>
      <c r="G31" s="8">
        <v>165418</v>
      </c>
      <c r="H31" s="8">
        <v>4588613</v>
      </c>
      <c r="I31" s="8">
        <v>3313170</v>
      </c>
      <c r="J31" s="8">
        <v>8067201</v>
      </c>
      <c r="K31" s="8">
        <v>4133454</v>
      </c>
      <c r="L31" s="8">
        <v>3021244</v>
      </c>
      <c r="M31" s="8">
        <v>5415909</v>
      </c>
      <c r="N31" s="8">
        <v>12570607</v>
      </c>
      <c r="O31" s="8">
        <v>2164109</v>
      </c>
      <c r="P31" s="8">
        <v>2332166</v>
      </c>
      <c r="Q31" s="8">
        <v>4152362</v>
      </c>
      <c r="R31" s="8">
        <v>8648637</v>
      </c>
      <c r="S31" s="8"/>
      <c r="T31" s="8"/>
      <c r="U31" s="8"/>
      <c r="V31" s="8"/>
      <c r="W31" s="8">
        <v>29286445</v>
      </c>
      <c r="X31" s="8">
        <v>37751325</v>
      </c>
      <c r="Y31" s="8">
        <v>-8464880</v>
      </c>
      <c r="Z31" s="2">
        <v>-22.42</v>
      </c>
      <c r="AA31" s="6">
        <v>50721249</v>
      </c>
    </row>
    <row r="32" spans="1:27" ht="13.5">
      <c r="A32" s="25" t="s">
        <v>43</v>
      </c>
      <c r="B32" s="24"/>
      <c r="C32" s="6">
        <v>10018643</v>
      </c>
      <c r="D32" s="6"/>
      <c r="E32" s="7">
        <v>30962485</v>
      </c>
      <c r="F32" s="8">
        <v>31079485</v>
      </c>
      <c r="G32" s="8">
        <v>213484</v>
      </c>
      <c r="H32" s="8"/>
      <c r="I32" s="8">
        <v>3961333</v>
      </c>
      <c r="J32" s="8">
        <v>4174817</v>
      </c>
      <c r="K32" s="8">
        <v>2792113</v>
      </c>
      <c r="L32" s="8">
        <v>7500061</v>
      </c>
      <c r="M32" s="8">
        <v>1877388</v>
      </c>
      <c r="N32" s="8">
        <v>12169562</v>
      </c>
      <c r="O32" s="8">
        <v>263484</v>
      </c>
      <c r="P32" s="8">
        <v>118501</v>
      </c>
      <c r="Q32" s="8">
        <v>8320310</v>
      </c>
      <c r="R32" s="8">
        <v>8702295</v>
      </c>
      <c r="S32" s="8"/>
      <c r="T32" s="8"/>
      <c r="U32" s="8"/>
      <c r="V32" s="8"/>
      <c r="W32" s="8">
        <v>25046674</v>
      </c>
      <c r="X32" s="8">
        <v>23309622</v>
      </c>
      <c r="Y32" s="8">
        <v>1737052</v>
      </c>
      <c r="Z32" s="2">
        <v>7.45</v>
      </c>
      <c r="AA32" s="6">
        <v>31079485</v>
      </c>
    </row>
    <row r="33" spans="1:27" ht="13.5">
      <c r="A33" s="25" t="s">
        <v>56</v>
      </c>
      <c r="B33" s="24"/>
      <c r="C33" s="6">
        <v>77518418</v>
      </c>
      <c r="D33" s="6"/>
      <c r="E33" s="7">
        <v>41188208</v>
      </c>
      <c r="F33" s="8">
        <v>41689653</v>
      </c>
      <c r="G33" s="8">
        <v>-4037033</v>
      </c>
      <c r="H33" s="8">
        <v>6618222</v>
      </c>
      <c r="I33" s="8">
        <v>5768922</v>
      </c>
      <c r="J33" s="8">
        <v>8350111</v>
      </c>
      <c r="K33" s="8">
        <v>8486767</v>
      </c>
      <c r="L33" s="8">
        <v>7222863</v>
      </c>
      <c r="M33" s="8">
        <v>14862262</v>
      </c>
      <c r="N33" s="8">
        <v>30571892</v>
      </c>
      <c r="O33" s="8">
        <v>3274806</v>
      </c>
      <c r="P33" s="8">
        <v>4800388</v>
      </c>
      <c r="Q33" s="8">
        <v>4889956</v>
      </c>
      <c r="R33" s="8">
        <v>12965150</v>
      </c>
      <c r="S33" s="8"/>
      <c r="T33" s="8"/>
      <c r="U33" s="8"/>
      <c r="V33" s="8"/>
      <c r="W33" s="8">
        <v>51887153</v>
      </c>
      <c r="X33" s="8">
        <v>31265304</v>
      </c>
      <c r="Y33" s="8">
        <v>20621849</v>
      </c>
      <c r="Z33" s="2">
        <v>65.96</v>
      </c>
      <c r="AA33" s="6">
        <v>41689653</v>
      </c>
    </row>
    <row r="34" spans="1:27" ht="13.5">
      <c r="A34" s="23" t="s">
        <v>57</v>
      </c>
      <c r="B34" s="29"/>
      <c r="C34" s="6">
        <v>-11827</v>
      </c>
      <c r="D34" s="6"/>
      <c r="E34" s="7">
        <v>128</v>
      </c>
      <c r="F34" s="8">
        <v>128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>
        <v>90</v>
      </c>
      <c r="Y34" s="8">
        <v>-90</v>
      </c>
      <c r="Z34" s="2">
        <v>-100</v>
      </c>
      <c r="AA34" s="6">
        <v>128</v>
      </c>
    </row>
    <row r="35" spans="1:27" ht="12.75">
      <c r="A35" s="40" t="s">
        <v>58</v>
      </c>
      <c r="B35" s="32"/>
      <c r="C35" s="33">
        <f aca="true" t="shared" si="1" ref="C35:Y35">SUM(C24:C34)</f>
        <v>532664252</v>
      </c>
      <c r="D35" s="33">
        <f>SUM(D24:D34)</f>
        <v>0</v>
      </c>
      <c r="E35" s="34">
        <f t="shared" si="1"/>
        <v>654679827</v>
      </c>
      <c r="F35" s="35">
        <f t="shared" si="1"/>
        <v>689607836</v>
      </c>
      <c r="G35" s="35">
        <f t="shared" si="1"/>
        <v>13432409</v>
      </c>
      <c r="H35" s="35">
        <f t="shared" si="1"/>
        <v>56232114</v>
      </c>
      <c r="I35" s="35">
        <f t="shared" si="1"/>
        <v>53484760</v>
      </c>
      <c r="J35" s="35">
        <f t="shared" si="1"/>
        <v>123149283</v>
      </c>
      <c r="K35" s="35">
        <f t="shared" si="1"/>
        <v>47516984</v>
      </c>
      <c r="L35" s="35">
        <f t="shared" si="1"/>
        <v>49086761</v>
      </c>
      <c r="M35" s="35">
        <f t="shared" si="1"/>
        <v>69844602</v>
      </c>
      <c r="N35" s="35">
        <f t="shared" si="1"/>
        <v>166448347</v>
      </c>
      <c r="O35" s="35">
        <f t="shared" si="1"/>
        <v>36186668</v>
      </c>
      <c r="P35" s="35">
        <f t="shared" si="1"/>
        <v>45513488</v>
      </c>
      <c r="Q35" s="35">
        <f t="shared" si="1"/>
        <v>55328240</v>
      </c>
      <c r="R35" s="35">
        <f t="shared" si="1"/>
        <v>137028396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426626026</v>
      </c>
      <c r="X35" s="35">
        <f t="shared" si="1"/>
        <v>516692766</v>
      </c>
      <c r="Y35" s="35">
        <f t="shared" si="1"/>
        <v>-90066740</v>
      </c>
      <c r="Z35" s="36">
        <f>+IF(X35&lt;&gt;0,+(Y35/X35)*100,0)</f>
        <v>-17.431391714123592</v>
      </c>
      <c r="AA35" s="33">
        <f>SUM(AA24:AA34)</f>
        <v>689607836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3976920</v>
      </c>
      <c r="D37" s="46">
        <f>+D21-D35</f>
        <v>0</v>
      </c>
      <c r="E37" s="47">
        <f t="shared" si="2"/>
        <v>-38063147</v>
      </c>
      <c r="F37" s="48">
        <f t="shared" si="2"/>
        <v>-72152544</v>
      </c>
      <c r="G37" s="48">
        <f t="shared" si="2"/>
        <v>94816404</v>
      </c>
      <c r="H37" s="48">
        <f t="shared" si="2"/>
        <v>-19011038</v>
      </c>
      <c r="I37" s="48">
        <f t="shared" si="2"/>
        <v>-20088880</v>
      </c>
      <c r="J37" s="48">
        <f t="shared" si="2"/>
        <v>55716486</v>
      </c>
      <c r="K37" s="48">
        <f t="shared" si="2"/>
        <v>-16324466</v>
      </c>
      <c r="L37" s="48">
        <f t="shared" si="2"/>
        <v>-21268729</v>
      </c>
      <c r="M37" s="48">
        <f t="shared" si="2"/>
        <v>6397530</v>
      </c>
      <c r="N37" s="48">
        <f t="shared" si="2"/>
        <v>-31195665</v>
      </c>
      <c r="O37" s="48">
        <f t="shared" si="2"/>
        <v>-2967711</v>
      </c>
      <c r="P37" s="48">
        <f t="shared" si="2"/>
        <v>-14169180</v>
      </c>
      <c r="Q37" s="48">
        <f t="shared" si="2"/>
        <v>16705054</v>
      </c>
      <c r="R37" s="48">
        <f t="shared" si="2"/>
        <v>-431837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24088984</v>
      </c>
      <c r="X37" s="48">
        <f>IF(F21=F35,0,X21-X35)</f>
        <v>-61193105</v>
      </c>
      <c r="Y37" s="48">
        <f t="shared" si="2"/>
        <v>85282089</v>
      </c>
      <c r="Z37" s="49">
        <f>+IF(X37&lt;&gt;0,+(Y37/X37)*100,0)</f>
        <v>-139.3655200205971</v>
      </c>
      <c r="AA37" s="46">
        <f>+AA21-AA35</f>
        <v>-72152544</v>
      </c>
    </row>
    <row r="38" spans="1:27" ht="22.5" customHeight="1">
      <c r="A38" s="50" t="s">
        <v>60</v>
      </c>
      <c r="B38" s="29"/>
      <c r="C38" s="6">
        <v>52335421</v>
      </c>
      <c r="D38" s="6"/>
      <c r="E38" s="7">
        <v>44178001</v>
      </c>
      <c r="F38" s="8">
        <v>45825826</v>
      </c>
      <c r="G38" s="8"/>
      <c r="H38" s="8"/>
      <c r="I38" s="8"/>
      <c r="J38" s="8"/>
      <c r="K38" s="8"/>
      <c r="L38" s="8"/>
      <c r="M38" s="8"/>
      <c r="N38" s="8"/>
      <c r="O38" s="8">
        <v>268</v>
      </c>
      <c r="P38" s="8">
        <v>344</v>
      </c>
      <c r="Q38" s="8"/>
      <c r="R38" s="8">
        <v>612</v>
      </c>
      <c r="S38" s="8"/>
      <c r="T38" s="8"/>
      <c r="U38" s="8"/>
      <c r="V38" s="8"/>
      <c r="W38" s="8">
        <v>612</v>
      </c>
      <c r="X38" s="8">
        <v>23801845</v>
      </c>
      <c r="Y38" s="8">
        <v>-23801233</v>
      </c>
      <c r="Z38" s="2">
        <v>-100</v>
      </c>
      <c r="AA38" s="6">
        <v>45825826</v>
      </c>
    </row>
    <row r="39" spans="1:27" ht="57" customHeight="1">
      <c r="A39" s="50" t="s">
        <v>61</v>
      </c>
      <c r="B39" s="29"/>
      <c r="C39" s="28">
        <v>217151</v>
      </c>
      <c r="D39" s="28"/>
      <c r="E39" s="7">
        <v>8510</v>
      </c>
      <c r="F39" s="26">
        <v>509966</v>
      </c>
      <c r="G39" s="26">
        <v>12531</v>
      </c>
      <c r="H39" s="26">
        <v>21955</v>
      </c>
      <c r="I39" s="26">
        <v>26124</v>
      </c>
      <c r="J39" s="26">
        <v>60610</v>
      </c>
      <c r="K39" s="26">
        <v>25868</v>
      </c>
      <c r="L39" s="26">
        <v>9595</v>
      </c>
      <c r="M39" s="26">
        <v>10919</v>
      </c>
      <c r="N39" s="26">
        <v>46382</v>
      </c>
      <c r="O39" s="26">
        <v>34859</v>
      </c>
      <c r="P39" s="26">
        <v>36826</v>
      </c>
      <c r="Q39" s="26">
        <v>29318</v>
      </c>
      <c r="R39" s="26">
        <v>101003</v>
      </c>
      <c r="S39" s="26"/>
      <c r="T39" s="26"/>
      <c r="U39" s="26"/>
      <c r="V39" s="26"/>
      <c r="W39" s="26">
        <v>207995</v>
      </c>
      <c r="X39" s="26">
        <v>382482</v>
      </c>
      <c r="Y39" s="26">
        <v>-174487</v>
      </c>
      <c r="Z39" s="27">
        <v>-45.62</v>
      </c>
      <c r="AA39" s="28">
        <v>509966</v>
      </c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56529492</v>
      </c>
      <c r="D41" s="56">
        <f>SUM(D37:D40)</f>
        <v>0</v>
      </c>
      <c r="E41" s="57">
        <f t="shared" si="3"/>
        <v>6123364</v>
      </c>
      <c r="F41" s="58">
        <f t="shared" si="3"/>
        <v>-25816752</v>
      </c>
      <c r="G41" s="58">
        <f t="shared" si="3"/>
        <v>94828935</v>
      </c>
      <c r="H41" s="58">
        <f t="shared" si="3"/>
        <v>-18989083</v>
      </c>
      <c r="I41" s="58">
        <f t="shared" si="3"/>
        <v>-20062756</v>
      </c>
      <c r="J41" s="58">
        <f t="shared" si="3"/>
        <v>55777096</v>
      </c>
      <c r="K41" s="58">
        <f t="shared" si="3"/>
        <v>-16298598</v>
      </c>
      <c r="L41" s="58">
        <f t="shared" si="3"/>
        <v>-21259134</v>
      </c>
      <c r="M41" s="58">
        <f t="shared" si="3"/>
        <v>6408449</v>
      </c>
      <c r="N41" s="58">
        <f t="shared" si="3"/>
        <v>-31149283</v>
      </c>
      <c r="O41" s="58">
        <f t="shared" si="3"/>
        <v>-2932584</v>
      </c>
      <c r="P41" s="58">
        <f t="shared" si="3"/>
        <v>-14132010</v>
      </c>
      <c r="Q41" s="58">
        <f t="shared" si="3"/>
        <v>16734372</v>
      </c>
      <c r="R41" s="58">
        <f t="shared" si="3"/>
        <v>-330222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24297591</v>
      </c>
      <c r="X41" s="58">
        <f t="shared" si="3"/>
        <v>-37008778</v>
      </c>
      <c r="Y41" s="58">
        <f t="shared" si="3"/>
        <v>61306369</v>
      </c>
      <c r="Z41" s="59">
        <f>+IF(X41&lt;&gt;0,+(Y41/X41)*100,0)</f>
        <v>-165.65358899448125</v>
      </c>
      <c r="AA41" s="56">
        <f>SUM(AA37:AA40)</f>
        <v>-25816752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56529492</v>
      </c>
      <c r="D43" s="64">
        <f>+D41-D42</f>
        <v>0</v>
      </c>
      <c r="E43" s="65">
        <f t="shared" si="4"/>
        <v>6123364</v>
      </c>
      <c r="F43" s="66">
        <f t="shared" si="4"/>
        <v>-25816752</v>
      </c>
      <c r="G43" s="66">
        <f t="shared" si="4"/>
        <v>94828935</v>
      </c>
      <c r="H43" s="66">
        <f t="shared" si="4"/>
        <v>-18989083</v>
      </c>
      <c r="I43" s="66">
        <f t="shared" si="4"/>
        <v>-20062756</v>
      </c>
      <c r="J43" s="66">
        <f t="shared" si="4"/>
        <v>55777096</v>
      </c>
      <c r="K43" s="66">
        <f t="shared" si="4"/>
        <v>-16298598</v>
      </c>
      <c r="L43" s="66">
        <f t="shared" si="4"/>
        <v>-21259134</v>
      </c>
      <c r="M43" s="66">
        <f t="shared" si="4"/>
        <v>6408449</v>
      </c>
      <c r="N43" s="66">
        <f t="shared" si="4"/>
        <v>-31149283</v>
      </c>
      <c r="O43" s="66">
        <f t="shared" si="4"/>
        <v>-2932584</v>
      </c>
      <c r="P43" s="66">
        <f t="shared" si="4"/>
        <v>-14132010</v>
      </c>
      <c r="Q43" s="66">
        <f t="shared" si="4"/>
        <v>16734372</v>
      </c>
      <c r="R43" s="66">
        <f t="shared" si="4"/>
        <v>-330222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24297591</v>
      </c>
      <c r="X43" s="66">
        <f t="shared" si="4"/>
        <v>-37008778</v>
      </c>
      <c r="Y43" s="66">
        <f t="shared" si="4"/>
        <v>61306369</v>
      </c>
      <c r="Z43" s="67">
        <f>+IF(X43&lt;&gt;0,+(Y43/X43)*100,0)</f>
        <v>-165.65358899448125</v>
      </c>
      <c r="AA43" s="64">
        <f>+AA41-AA42</f>
        <v>-25816752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56529492</v>
      </c>
      <c r="D45" s="56">
        <f>SUM(D43:D44)</f>
        <v>0</v>
      </c>
      <c r="E45" s="57">
        <f t="shared" si="5"/>
        <v>6123364</v>
      </c>
      <c r="F45" s="58">
        <f t="shared" si="5"/>
        <v>-25816752</v>
      </c>
      <c r="G45" s="58">
        <f t="shared" si="5"/>
        <v>94828935</v>
      </c>
      <c r="H45" s="58">
        <f t="shared" si="5"/>
        <v>-18989083</v>
      </c>
      <c r="I45" s="58">
        <f t="shared" si="5"/>
        <v>-20062756</v>
      </c>
      <c r="J45" s="58">
        <f t="shared" si="5"/>
        <v>55777096</v>
      </c>
      <c r="K45" s="58">
        <f t="shared" si="5"/>
        <v>-16298598</v>
      </c>
      <c r="L45" s="58">
        <f t="shared" si="5"/>
        <v>-21259134</v>
      </c>
      <c r="M45" s="58">
        <f t="shared" si="5"/>
        <v>6408449</v>
      </c>
      <c r="N45" s="58">
        <f t="shared" si="5"/>
        <v>-31149283</v>
      </c>
      <c r="O45" s="58">
        <f t="shared" si="5"/>
        <v>-2932584</v>
      </c>
      <c r="P45" s="58">
        <f t="shared" si="5"/>
        <v>-14132010</v>
      </c>
      <c r="Q45" s="58">
        <f t="shared" si="5"/>
        <v>16734372</v>
      </c>
      <c r="R45" s="58">
        <f t="shared" si="5"/>
        <v>-330222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24297591</v>
      </c>
      <c r="X45" s="58">
        <f t="shared" si="5"/>
        <v>-37008778</v>
      </c>
      <c r="Y45" s="58">
        <f t="shared" si="5"/>
        <v>61306369</v>
      </c>
      <c r="Z45" s="59">
        <f>+IF(X45&lt;&gt;0,+(Y45/X45)*100,0)</f>
        <v>-165.65358899448125</v>
      </c>
      <c r="AA45" s="56">
        <f>SUM(AA43:AA44)</f>
        <v>-25816752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56529492</v>
      </c>
      <c r="D47" s="71">
        <f>SUM(D45:D46)</f>
        <v>0</v>
      </c>
      <c r="E47" s="72">
        <f t="shared" si="6"/>
        <v>6123364</v>
      </c>
      <c r="F47" s="73">
        <f t="shared" si="6"/>
        <v>-25816752</v>
      </c>
      <c r="G47" s="73">
        <f t="shared" si="6"/>
        <v>94828935</v>
      </c>
      <c r="H47" s="74">
        <f t="shared" si="6"/>
        <v>-18989083</v>
      </c>
      <c r="I47" s="74">
        <f t="shared" si="6"/>
        <v>-20062756</v>
      </c>
      <c r="J47" s="74">
        <f t="shared" si="6"/>
        <v>55777096</v>
      </c>
      <c r="K47" s="74">
        <f t="shared" si="6"/>
        <v>-16298598</v>
      </c>
      <c r="L47" s="74">
        <f t="shared" si="6"/>
        <v>-21259134</v>
      </c>
      <c r="M47" s="73">
        <f t="shared" si="6"/>
        <v>6408449</v>
      </c>
      <c r="N47" s="73">
        <f t="shared" si="6"/>
        <v>-31149283</v>
      </c>
      <c r="O47" s="74">
        <f t="shared" si="6"/>
        <v>-2932584</v>
      </c>
      <c r="P47" s="74">
        <f t="shared" si="6"/>
        <v>-14132010</v>
      </c>
      <c r="Q47" s="74">
        <f t="shared" si="6"/>
        <v>16734372</v>
      </c>
      <c r="R47" s="74">
        <f t="shared" si="6"/>
        <v>-330222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24297591</v>
      </c>
      <c r="X47" s="74">
        <f t="shared" si="6"/>
        <v>-37008778</v>
      </c>
      <c r="Y47" s="74">
        <f t="shared" si="6"/>
        <v>61306369</v>
      </c>
      <c r="Z47" s="75">
        <f>+IF(X47&lt;&gt;0,+(Y47/X47)*100,0)</f>
        <v>-165.65358899448125</v>
      </c>
      <c r="AA47" s="76">
        <f>SUM(AA45:AA46)</f>
        <v>-25816752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2020-05-19T20:15:12Z</dcterms:created>
  <dcterms:modified xsi:type="dcterms:W3CDTF">2020-05-19T20:16:20Z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